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92" firstSheet="9" activeTab="14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预算总表" sheetId="5" r:id="rId5"/>
    <sheet name="财政拨款支出预算表（政府经济科目）" sheetId="6" r:id="rId6"/>
    <sheet name="一般公共预算支出预算表" sheetId="7" r:id="rId7"/>
    <sheet name="一般公共预算基本支出预算表" sheetId="8" r:id="rId8"/>
    <sheet name="一般公共预算项目支出预算表" sheetId="9" r:id="rId9"/>
    <sheet name="一般公共预算三公经费支出预算表" sheetId="10" r:id="rId10"/>
    <sheet name="政府性基金支出预算表" sheetId="11" r:id="rId11"/>
    <sheet name="政府性基金三公经费支出预算表" sheetId="12" r:id="rId12"/>
    <sheet name="国有资本经营预算支出预算表" sheetId="13" r:id="rId13"/>
    <sheet name="部门整体绩效目标" sheetId="14" r:id="rId14"/>
    <sheet name="部门预算项目绩效目标" sheetId="15" r:id="rId15"/>
  </sheets>
  <definedNames/>
  <calcPr fullCalcOnLoad="1"/>
</workbook>
</file>

<file path=xl/comments8.xml><?xml version="1.0" encoding="utf-8"?>
<comments xmlns="http://schemas.openxmlformats.org/spreadsheetml/2006/main">
  <authors>
    <author>Administrator</author>
  </authors>
  <commentList>
    <comment ref="F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商品服务支出：物业管理费+福利费</t>
        </r>
      </text>
    </comment>
  </commentList>
</comments>
</file>

<file path=xl/sharedStrings.xml><?xml version="1.0" encoding="utf-8"?>
<sst xmlns="http://schemas.openxmlformats.org/spreadsheetml/2006/main" count="731" uniqueCount="334">
  <si>
    <t xml:space="preserve">  绵竹市妇幼保健计划生育服务中心</t>
  </si>
  <si>
    <t>2021年部门预算</t>
  </si>
  <si>
    <t>报送日期：  2021 年 2 月 16 日</t>
  </si>
  <si>
    <t>附件1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</si>
  <si>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</si>
  <si>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</si>
  <si>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</si>
  <si>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</si>
  <si>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</si>
  <si>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</si>
  <si>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</si>
  <si>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</si>
  <si>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</si>
  <si>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</si>
  <si>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</si>
  <si>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</si>
  <si>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</si>
  <si>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</si>
  <si>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</si>
  <si>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</si>
  <si>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</si>
  <si>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</si>
  <si>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</si>
  <si>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</si>
  <si>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</si>
  <si>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</si>
  <si>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</si>
  <si>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</si>
  <si>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</si>
  <si>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</si>
  <si>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</si>
  <si>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</si>
  <si>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</si>
  <si>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</si>
  <si>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</si>
  <si>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</si>
  <si>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</si>
  <si>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</si>
  <si>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</si>
  <si>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</si>
  <si>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</si>
  <si>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</si>
  <si>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</si>
  <si>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</si>
  <si>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</si>
  <si>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</si>
  <si>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</si>
  <si>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</si>
  <si>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</si>
  <si>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</si>
  <si>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</si>
  <si>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</si>
  <si>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</si>
  <si>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</si>
  <si>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附件2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</si>
  <si>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</si>
  <si>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</si>
  <si>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</si>
  <si>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</si>
  <si>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</si>
  <si>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</si>
  <si>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</si>
  <si>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</si>
  <si>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</si>
  <si>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</si>
  <si>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</si>
  <si>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</si>
  <si>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</si>
  <si>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</si>
  <si>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</si>
  <si>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</si>
  <si>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</si>
  <si>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</si>
  <si>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</si>
  <si>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</si>
  <si>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</si>
  <si>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</si>
  <si>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</si>
  <si>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</si>
  <si>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</si>
  <si>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绵竹市妇幼保健计划生育服务中心</t>
  </si>
  <si>
    <t>208</t>
  </si>
  <si>
    <t>社会保障和就业支出</t>
  </si>
  <si>
    <t>05</t>
  </si>
  <si>
    <t xml:space="preserve">  行政事业单位养老支出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</si>
  <si>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</si>
  <si>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</si>
  <si>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</si>
  <si>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</si>
  <si>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</si>
  <si>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 xml:space="preserve">  其他社会保障和就业支出</t>
  </si>
  <si>
    <t xml:space="preserve">    其他社会保障和就业支出</t>
  </si>
  <si>
    <t>210</t>
  </si>
  <si>
    <t>卫生健康支出</t>
  </si>
  <si>
    <t>04</t>
  </si>
  <si>
    <t xml:space="preserve">  公共卫生</t>
  </si>
  <si>
    <t>03</t>
  </si>
  <si>
    <t xml:space="preserve">    妇幼保健机构</t>
  </si>
  <si>
    <t>11</t>
  </si>
  <si>
    <t xml:space="preserve">  行政事业单位医疗</t>
  </si>
  <si>
    <t>02</t>
  </si>
  <si>
    <t xml:space="preserve">    事业单位医疗</t>
  </si>
  <si>
    <t>221</t>
  </si>
  <si>
    <t>住房保障支出</t>
  </si>
  <si>
    <t xml:space="preserve">  住房改革支出</t>
  </si>
  <si>
    <t>01</t>
  </si>
  <si>
    <t xml:space="preserve">    住房公积金</t>
  </si>
  <si>
    <t>附件3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</si>
  <si>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</si>
  <si>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</si>
  <si>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</si>
  <si>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</si>
  <si>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</si>
  <si>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</si>
  <si>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附件4</t>
  </si>
  <si>
    <t>财政拨款收支预算总表</t>
  </si>
  <si>
    <r>
      <t>2021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</si>
  <si>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</si>
  <si>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</si>
  <si>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</si>
  <si>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</si>
  <si>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</si>
  <si>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</si>
  <si>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</si>
  <si>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</si>
  <si>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</si>
  <si>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</si>
  <si>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</si>
  <si>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</si>
  <si>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</si>
  <si>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</si>
  <si>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</si>
  <si>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</si>
  <si>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</si>
  <si>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</si>
  <si>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</si>
  <si>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</si>
  <si>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</si>
  <si>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</si>
  <si>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</si>
  <si>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</si>
  <si>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</si>
  <si>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</si>
  <si>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</si>
  <si>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</si>
  <si>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</si>
  <si>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</si>
  <si>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</si>
  <si>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</si>
  <si>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</si>
  <si>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</si>
  <si>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</si>
  <si>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</si>
  <si>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</si>
  <si>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</si>
  <si>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</si>
  <si>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</si>
  <si>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</si>
  <si>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附件5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</si>
  <si>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</si>
  <si>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</si>
  <si>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</si>
  <si>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</si>
  <si>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</si>
  <si>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</si>
  <si>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</si>
  <si>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</si>
  <si>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</si>
  <si>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附件6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</si>
  <si>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</si>
  <si>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</si>
  <si>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</si>
  <si>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</si>
  <si>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</si>
  <si>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</si>
  <si>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</si>
  <si>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</si>
  <si>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</si>
  <si>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</si>
  <si>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</si>
  <si>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</si>
  <si>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</si>
  <si>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</si>
  <si>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</si>
  <si>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</si>
  <si>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</si>
  <si>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</si>
  <si>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</si>
  <si>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</si>
  <si>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</si>
  <si>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</si>
  <si>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</si>
  <si>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</si>
  <si>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</si>
  <si>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</si>
  <si>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</si>
  <si>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</si>
  <si>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</si>
  <si>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</si>
  <si>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</si>
  <si>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</si>
  <si>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</si>
  <si>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</si>
  <si>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</si>
  <si>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</si>
  <si>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</si>
  <si>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</si>
  <si>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</si>
  <si>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</si>
  <si>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</si>
  <si>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</si>
  <si>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</si>
  <si>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</si>
  <si>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</si>
  <si>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</si>
  <si>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</si>
  <si>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</si>
  <si>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</si>
  <si>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</si>
  <si>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</si>
  <si>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</si>
  <si>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</si>
  <si>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</si>
  <si>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</si>
  <si>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</si>
  <si>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</si>
  <si>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</si>
  <si>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</si>
  <si>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</si>
  <si>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</si>
  <si>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</si>
  <si>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</si>
  <si>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</si>
  <si>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</si>
  <si>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</si>
  <si>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</si>
  <si>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</si>
  <si>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</si>
  <si>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</si>
  <si>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</si>
  <si>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</si>
  <si>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</si>
  <si>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</si>
  <si>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</si>
  <si>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</si>
  <si>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</si>
  <si>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</si>
  <si>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附件7</t>
  </si>
  <si>
    <t>一般公共预算基本支出预算表</t>
  </si>
  <si>
    <t>经济分类科目</t>
  </si>
  <si>
    <t>人员经费</t>
  </si>
  <si>
    <t>公用经费</t>
  </si>
  <si>
    <t>附件8</t>
  </si>
  <si>
    <t>一般公共预算项目支出预算表</t>
  </si>
  <si>
    <t>单位名称（项目）</t>
  </si>
  <si>
    <t>608602</t>
  </si>
  <si>
    <t>附件9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</si>
  <si>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</si>
  <si>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</si>
  <si>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</si>
  <si>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</si>
  <si>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</si>
  <si>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</si>
  <si>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</si>
  <si>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</t>
  </si>
  <si>
    <t>附件10</t>
  </si>
  <si>
    <t>政府性基金支出预算表</t>
  </si>
  <si>
    <t>本年政府性基金预算支出</t>
  </si>
  <si>
    <t>附件11</t>
  </si>
  <si>
    <t>政府性基金预算“三公”经费支出预算表</t>
  </si>
  <si>
    <t>附件12</t>
  </si>
  <si>
    <t>国有资本经营预算支出预算表</t>
  </si>
  <si>
    <t>本年国有资本经营预算支出</t>
  </si>
  <si>
    <r>
      <t>附件</t>
    </r>
    <r>
      <rPr>
        <sz val="10"/>
        <color indexed="8"/>
        <rFont val="Arial"/>
        <family val="2"/>
      </rPr>
      <t>13</t>
    </r>
  </si>
  <si>
    <t>绵竹市部门整体支出绩效目标表</t>
  </si>
  <si>
    <r>
      <t>（</t>
    </r>
    <r>
      <rPr>
        <sz val="12"/>
        <rFont val="Times New Roman"/>
        <family val="1"/>
      </rPr>
      <t xml:space="preserve">2021   </t>
    </r>
    <r>
      <rPr>
        <sz val="12"/>
        <rFont val="宋体"/>
        <family val="0"/>
      </rPr>
      <t>年度）</t>
    </r>
  </si>
  <si>
    <t>部门名称</t>
  </si>
  <si>
    <t>年度
总体
目标</t>
  </si>
  <si>
    <t>任务名称</t>
  </si>
  <si>
    <t>主要内容</t>
  </si>
  <si>
    <t>预算金额</t>
  </si>
  <si>
    <t>总额</t>
  </si>
  <si>
    <t>财政拨款</t>
  </si>
  <si>
    <t>其他资金</t>
  </si>
  <si>
    <t>2021年市级部门预算项目绩效目标</t>
  </si>
  <si>
    <r>
      <t>附件</t>
    </r>
    <r>
      <rPr>
        <sz val="10"/>
        <color indexed="8"/>
        <rFont val="Arial"/>
        <family val="2"/>
      </rPr>
      <t>14</t>
    </r>
  </si>
  <si>
    <t>单位：元</t>
  </si>
  <si>
    <t>项目单位
(项目名称)</t>
  </si>
  <si>
    <t>项目资金</t>
  </si>
  <si>
    <t>年度目标</t>
  </si>
  <si>
    <t>绩效指标</t>
  </si>
  <si>
    <t>资金总额</t>
  </si>
  <si>
    <t>一级指标</t>
  </si>
  <si>
    <t>二级指标</t>
  </si>
  <si>
    <t>三级指标</t>
  </si>
  <si>
    <t>指标值</t>
  </si>
  <si>
    <t>孕前优生健康检查项目</t>
  </si>
  <si>
    <t>为符合生育政策，计划怀孕的城乡夫妇免费提供孕前优生健康检查。提高城乡计划怀孕夫妇优生科学知识知晓率，提高免费孕前优生健康检查目标人群覆盖率</t>
  </si>
  <si>
    <t>项目完成</t>
  </si>
  <si>
    <t>数量指标</t>
  </si>
  <si>
    <t>免费孕前优生健康检查项目完成率</t>
  </si>
  <si>
    <r>
      <t>≥</t>
    </r>
    <r>
      <rPr>
        <sz val="10"/>
        <rFont val="宋体"/>
        <family val="0"/>
      </rPr>
      <t>96%</t>
    </r>
  </si>
  <si>
    <t>时效指标</t>
  </si>
  <si>
    <t>完成孕前优生健康检查项目时间</t>
  </si>
  <si>
    <t>2021年12月底前</t>
  </si>
  <si>
    <t>质量指标</t>
  </si>
  <si>
    <t>资金到位率</t>
  </si>
  <si>
    <t>成本指标</t>
  </si>
  <si>
    <t>全年结算</t>
  </si>
  <si>
    <t>项目效益</t>
  </si>
  <si>
    <t>社会效益指标</t>
  </si>
  <si>
    <t>城乡计划怀孕夫妇优生科学知识知晓率</t>
  </si>
  <si>
    <r>
      <t>≥80</t>
    </r>
    <r>
      <rPr>
        <sz val="10"/>
        <rFont val="宋体"/>
        <family val="0"/>
      </rPr>
      <t>%</t>
    </r>
  </si>
  <si>
    <t>满意度指标</t>
  </si>
  <si>
    <t>孕前优生健康检查服务满意度</t>
  </si>
  <si>
    <t>婚前医学检查项目</t>
  </si>
  <si>
    <t>开展统一免费婚检，逐步提高婚检率，进一步提升妇幼健康服务能力，重点提高民族地区31个县医疗保健机构服务能力和妇幼健康服务水平，提高孕产妇系统管理率，住院分娩率。强化出生缺陷综合防治，加强危重孕产妇和婴儿死亡率。全面完成2021年妇幼健康工作各项目标任务。</t>
  </si>
  <si>
    <t>对拟婚夫妇提供婚前医学检查数量</t>
  </si>
  <si>
    <t>2800对</t>
  </si>
  <si>
    <t>完成自愿免费婚前医学检查项目</t>
  </si>
  <si>
    <t>婚检率力争较上年提升</t>
  </si>
  <si>
    <t>90%以上稳步提升</t>
  </si>
  <si>
    <t>项目结算</t>
  </si>
  <si>
    <t>拟婚人群对自我健康知识知晓率</t>
  </si>
  <si>
    <t>免费婚检收检对象满意度</t>
  </si>
  <si>
    <t>增补叶酸项目</t>
  </si>
  <si>
    <t>全省对58万名准备怀孕和孕早期农村妇女免费增补叶酸；目标人群增补叶酸知晓率达到90%，叶酸服用率达到90%，叶酸服用依从率达到50%</t>
  </si>
  <si>
    <t>目标人群</t>
  </si>
  <si>
    <t>2600人%</t>
  </si>
  <si>
    <t>项目执行时间</t>
  </si>
  <si>
    <t>叶酸服用率达</t>
  </si>
  <si>
    <t>增补叶酸知识知晓率</t>
  </si>
  <si>
    <t>≥90%</t>
  </si>
  <si>
    <t>农村妇女免费增补叶酸满意度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</si>
</sst>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61">
    <font>
      <sz val="12"/>
      <color theme="1"/>
      <name val="SimSun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0"/>
      <color indexed="8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42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sz val="12"/>
      <color indexed="62"/>
      <name val="SimSun"/>
      <family val="0"/>
    </font>
    <font>
      <b/>
      <sz val="18"/>
      <color indexed="54"/>
      <name val="宋体"/>
      <family val="0"/>
    </font>
    <font>
      <b/>
      <sz val="12"/>
      <color indexed="63"/>
      <name val="SimSun"/>
      <family val="0"/>
    </font>
    <font>
      <sz val="12"/>
      <color indexed="16"/>
      <name val="SimSun"/>
      <family val="0"/>
    </font>
    <font>
      <b/>
      <sz val="15"/>
      <color indexed="54"/>
      <name val="SimSun"/>
      <family val="0"/>
    </font>
    <font>
      <u val="single"/>
      <sz val="11"/>
      <color indexed="12"/>
      <name val="宋体"/>
      <family val="0"/>
    </font>
    <font>
      <sz val="12"/>
      <color indexed="10"/>
      <name val="SimSun"/>
      <family val="0"/>
    </font>
    <font>
      <u val="single"/>
      <sz val="11"/>
      <color indexed="20"/>
      <name val="宋体"/>
      <family val="0"/>
    </font>
    <font>
      <sz val="12"/>
      <color indexed="19"/>
      <name val="SimSun"/>
      <family val="0"/>
    </font>
    <font>
      <b/>
      <sz val="12"/>
      <color indexed="54"/>
      <name val="SimSun"/>
      <family val="0"/>
    </font>
    <font>
      <b/>
      <sz val="13"/>
      <color indexed="54"/>
      <name val="SimSun"/>
      <family val="0"/>
    </font>
    <font>
      <sz val="12"/>
      <color indexed="53"/>
      <name val="SimSun"/>
      <family val="0"/>
    </font>
    <font>
      <b/>
      <sz val="12"/>
      <color indexed="8"/>
      <name val="SimSun"/>
      <family val="0"/>
    </font>
    <font>
      <b/>
      <sz val="12"/>
      <color indexed="53"/>
      <name val="SimSun"/>
      <family val="0"/>
    </font>
    <font>
      <b/>
      <sz val="12"/>
      <color indexed="42"/>
      <name val="SimSun"/>
      <family val="0"/>
    </font>
    <font>
      <sz val="12"/>
      <name val="Times New Roman"/>
      <family val="1"/>
    </font>
    <font>
      <b/>
      <sz val="9"/>
      <name val="宋体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b/>
      <sz val="8"/>
      <name val="SimSun"/>
      <family val="2"/>
    </font>
  </fonts>
  <fills count="34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0" borderId="0">
      <alignment/>
      <protection/>
    </xf>
  </cellStyleXfs>
  <cellXfs count="1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 shrinkToFit="1"/>
    </xf>
    <xf numFmtId="43" fontId="4" fillId="0" borderId="15" xfId="22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58" fillId="0" borderId="0" xfId="63" applyFont="1" applyAlignment="1">
      <alignment horizontal="right" vertical="center"/>
      <protection/>
    </xf>
    <xf numFmtId="49" fontId="5" fillId="0" borderId="15" xfId="0" applyNumberFormat="1" applyFont="1" applyFill="1" applyBorder="1" applyAlignment="1">
      <alignment horizontal="left" vertical="center" wrapText="1"/>
    </xf>
    <xf numFmtId="9" fontId="4" fillId="0" borderId="15" xfId="0" applyNumberFormat="1" applyFont="1" applyFill="1" applyBorder="1" applyAlignment="1">
      <alignment horizontal="left" vertical="center" wrapText="1"/>
    </xf>
    <xf numFmtId="180" fontId="4" fillId="0" borderId="15" xfId="0" applyNumberFormat="1" applyFont="1" applyFill="1" applyBorder="1" applyAlignment="1">
      <alignment horizontal="left" vertical="center" wrapText="1"/>
    </xf>
    <xf numFmtId="0" fontId="7" fillId="0" borderId="0" xfId="63" applyFont="1" applyAlignment="1">
      <alignment vertical="center"/>
      <protection/>
    </xf>
    <xf numFmtId="0" fontId="8" fillId="0" borderId="0" xfId="63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9" fillId="0" borderId="0" xfId="63" applyFont="1" applyAlignment="1">
      <alignment horizontal="center" vertical="center" wrapText="1"/>
      <protection/>
    </xf>
    <xf numFmtId="0" fontId="9" fillId="0" borderId="0" xfId="63" applyFont="1" applyAlignment="1">
      <alignment vertical="center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8" fillId="0" borderId="15" xfId="63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left" vertical="top" wrapText="1"/>
      <protection/>
    </xf>
    <xf numFmtId="0" fontId="8" fillId="0" borderId="15" xfId="63" applyBorder="1" applyAlignment="1">
      <alignment horizontal="left" vertical="top" wrapText="1"/>
      <protection/>
    </xf>
    <xf numFmtId="0" fontId="9" fillId="0" borderId="15" xfId="63" applyFont="1" applyBorder="1" applyAlignment="1">
      <alignment vertical="center" wrapText="1"/>
      <protection/>
    </xf>
    <xf numFmtId="180" fontId="9" fillId="33" borderId="15" xfId="22" applyNumberFormat="1" applyFont="1" applyFill="1" applyBorder="1" applyAlignment="1">
      <alignment vertical="center" wrapText="1"/>
    </xf>
    <xf numFmtId="0" fontId="9" fillId="33" borderId="15" xfId="22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10" fillId="0" borderId="17" xfId="0" applyNumberFormat="1" applyFont="1" applyFill="1" applyBorder="1" applyAlignment="1">
      <alignment horizontal="centerContinuous" vertical="center"/>
    </xf>
    <xf numFmtId="0" fontId="10" fillId="0" borderId="18" xfId="0" applyNumberFormat="1" applyFont="1" applyFill="1" applyBorder="1" applyAlignment="1">
      <alignment horizontal="centerContinuous" vertical="center"/>
    </xf>
    <xf numFmtId="0" fontId="10" fillId="0" borderId="19" xfId="0" applyNumberFormat="1" applyFont="1" applyFill="1" applyBorder="1" applyAlignment="1">
      <alignment horizontal="centerContinuous" vertical="center"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Continuous" vertical="center"/>
    </xf>
    <xf numFmtId="1" fontId="10" fillId="0" borderId="15" xfId="0" applyNumberFormat="1" applyFont="1" applyFill="1" applyBorder="1" applyAlignment="1">
      <alignment horizontal="centerContinuous" vertical="center"/>
    </xf>
    <xf numFmtId="1" fontId="10" fillId="0" borderId="20" xfId="0" applyNumberFormat="1" applyFont="1" applyFill="1" applyBorder="1" applyAlignment="1">
      <alignment horizontal="centerContinuous" vertical="center"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vertical="center" wrapText="1"/>
      <protection/>
    </xf>
    <xf numFmtId="49" fontId="10" fillId="0" borderId="23" xfId="0" applyNumberFormat="1" applyFont="1" applyFill="1" applyBorder="1" applyAlignment="1" applyProtection="1">
      <alignment vertical="center" wrapText="1"/>
      <protection/>
    </xf>
    <xf numFmtId="181" fontId="10" fillId="0" borderId="15" xfId="0" applyNumberFormat="1" applyFont="1" applyFill="1" applyBorder="1" applyAlignment="1" applyProtection="1">
      <alignment vertical="center" wrapText="1"/>
      <protection/>
    </xf>
    <xf numFmtId="181" fontId="10" fillId="0" borderId="2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NumberFormat="1" applyFont="1" applyFill="1" applyBorder="1" applyAlignment="1" applyProtection="1">
      <alignment horizontal="centerContinuous" vertical="center"/>
      <protection/>
    </xf>
    <xf numFmtId="1" fontId="10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1" fontId="10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181" fontId="10" fillId="0" borderId="20" xfId="0" applyNumberFormat="1" applyFont="1" applyFill="1" applyBorder="1" applyAlignment="1" applyProtection="1">
      <alignment vertical="center" wrapText="1"/>
      <protection/>
    </xf>
    <xf numFmtId="181" fontId="10" fillId="0" borderId="26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 applyProtection="1">
      <alignment horizontal="center" vertical="center" wrapText="1"/>
      <protection/>
    </xf>
    <xf numFmtId="1" fontId="10" fillId="0" borderId="22" xfId="0" applyNumberFormat="1" applyFont="1" applyFill="1" applyBorder="1" applyAlignment="1" applyProtection="1">
      <alignment horizontal="center" vertical="center" wrapText="1"/>
      <protection/>
    </xf>
    <xf numFmtId="181" fontId="10" fillId="0" borderId="17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1" fontId="10" fillId="0" borderId="23" xfId="0" applyNumberFormat="1" applyFont="1" applyFill="1" applyBorder="1" applyAlignment="1">
      <alignment horizontal="centerContinuous" vertical="center"/>
    </xf>
    <xf numFmtId="0" fontId="10" fillId="0" borderId="20" xfId="0" applyNumberFormat="1" applyFont="1" applyFill="1" applyBorder="1" applyAlignment="1" applyProtection="1">
      <alignment horizontal="centerContinuous" vertical="center"/>
      <protection/>
    </xf>
    <xf numFmtId="0" fontId="10" fillId="0" borderId="24" xfId="0" applyNumberFormat="1" applyFont="1" applyFill="1" applyBorder="1" applyAlignment="1" applyProtection="1">
      <alignment horizontal="centerContinuous" vertical="center"/>
      <protection/>
    </xf>
    <xf numFmtId="0" fontId="10" fillId="0" borderId="23" xfId="0" applyNumberFormat="1" applyFont="1" applyFill="1" applyBorder="1" applyAlignment="1">
      <alignment horizontal="centerContinuous" vertical="center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10" fillId="0" borderId="2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0" fillId="0" borderId="21" xfId="0" applyNumberFormat="1" applyFont="1" applyFill="1" applyBorder="1" applyAlignment="1" applyProtection="1">
      <alignment horizontal="centerContinuous" vertical="center"/>
      <protection/>
    </xf>
    <xf numFmtId="0" fontId="10" fillId="0" borderId="22" xfId="0" applyNumberFormat="1" applyFont="1" applyFill="1" applyBorder="1" applyAlignment="1" applyProtection="1">
      <alignment horizontal="centerContinuous" vertical="center"/>
      <protection/>
    </xf>
    <xf numFmtId="4" fontId="10" fillId="0" borderId="15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21" xfId="0" applyNumberFormat="1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Continuous" vertical="center"/>
    </xf>
    <xf numFmtId="0" fontId="10" fillId="0" borderId="27" xfId="0" applyNumberFormat="1" applyFont="1" applyFill="1" applyBorder="1" applyAlignment="1" applyProtection="1">
      <alignment horizontal="centerContinuous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Continuous" vertical="center"/>
      <protection/>
    </xf>
    <xf numFmtId="1" fontId="10" fillId="0" borderId="17" xfId="0" applyNumberFormat="1" applyFont="1" applyFill="1" applyBorder="1" applyAlignment="1" applyProtection="1">
      <alignment horizontal="centerContinuous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/>
    </xf>
    <xf numFmtId="1" fontId="10" fillId="0" borderId="15" xfId="0" applyNumberFormat="1" applyFont="1" applyFill="1" applyBorder="1" applyAlignment="1" applyProtection="1">
      <alignment horizontal="centerContinuous" vertical="center"/>
      <protection/>
    </xf>
    <xf numFmtId="1" fontId="10" fillId="0" borderId="23" xfId="0" applyNumberFormat="1" applyFont="1" applyFill="1" applyBorder="1" applyAlignment="1" applyProtection="1">
      <alignment horizontal="centerContinuous" vertical="center"/>
      <protection/>
    </xf>
    <xf numFmtId="181" fontId="4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 applyProtection="1">
      <alignment vertical="center" wrapText="1"/>
      <protection/>
    </xf>
    <xf numFmtId="181" fontId="4" fillId="0" borderId="20" xfId="0" applyNumberFormat="1" applyFont="1" applyFill="1" applyBorder="1" applyAlignment="1">
      <alignment vertical="center" wrapText="1"/>
    </xf>
    <xf numFmtId="181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vertical="center" wrapText="1"/>
      <protection/>
    </xf>
    <xf numFmtId="181" fontId="4" fillId="0" borderId="17" xfId="0" applyNumberFormat="1" applyFont="1" applyFill="1" applyBorder="1" applyAlignment="1" applyProtection="1">
      <alignment vertical="center" wrapText="1"/>
      <protection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181" fontId="4" fillId="0" borderId="15" xfId="0" applyNumberFormat="1" applyFont="1" applyFill="1" applyBorder="1" applyAlignment="1">
      <alignment vertical="center" wrapText="1"/>
    </xf>
    <xf numFmtId="181" fontId="4" fillId="0" borderId="18" xfId="0" applyNumberFormat="1" applyFont="1" applyFill="1" applyBorder="1" applyAlignment="1">
      <alignment vertical="center" wrapText="1"/>
    </xf>
    <xf numFmtId="181" fontId="4" fillId="0" borderId="15" xfId="0" applyNumberFormat="1" applyFont="1" applyFill="1" applyBorder="1" applyAlignment="1">
      <alignment horizontal="right" vertical="center" wrapText="1"/>
    </xf>
    <xf numFmtId="181" fontId="4" fillId="0" borderId="17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" fontId="13" fillId="0" borderId="15" xfId="0" applyNumberFormat="1" applyFont="1" applyFill="1" applyBorder="1" applyAlignment="1">
      <alignment horizontal="centerContinuous" vertical="center"/>
    </xf>
    <xf numFmtId="182" fontId="10" fillId="0" borderId="15" xfId="0" applyNumberFormat="1" applyFont="1" applyFill="1" applyBorder="1" applyAlignment="1" applyProtection="1">
      <alignment horizontal="center" vertical="center" wrapText="1"/>
      <protection/>
    </xf>
    <xf numFmtId="182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>
      <alignment vertical="center"/>
    </xf>
    <xf numFmtId="1" fontId="15" fillId="0" borderId="0" xfId="0" applyNumberFormat="1" applyFont="1" applyFill="1" applyAlignment="1">
      <alignment/>
    </xf>
    <xf numFmtId="183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9"/>
  <sheetViews>
    <sheetView workbookViewId="0" topLeftCell="A1">
      <selection activeCell="A10" sqref="A10"/>
    </sheetView>
  </sheetViews>
  <sheetFormatPr defaultColWidth="9" defaultRowHeight="15"/>
  <cols>
    <col min="1" max="1" width="129.69921875" style="0" customWidth="1"/>
  </cols>
  <sheetData>
    <row r="1" ht="15">
      <c r="A1" s="147"/>
    </row>
    <row r="2" ht="15">
      <c r="A2" s="89"/>
    </row>
    <row r="3" ht="45">
      <c r="A3" s="148" t="s">
        <v>0</v>
      </c>
    </row>
    <row r="4" ht="60.75">
      <c r="A4" s="149" t="s">
        <v>1</v>
      </c>
    </row>
    <row r="5" ht="15">
      <c r="A5" s="150"/>
    </row>
    <row r="6" ht="21.75">
      <c r="A6" s="151"/>
    </row>
    <row r="7" ht="21.75">
      <c r="A7" s="151"/>
    </row>
    <row r="8" ht="15">
      <c r="A8" s="89"/>
    </row>
    <row r="9" ht="21.75">
      <c r="A9" s="152" t="s">
        <v>2</v>
      </c>
    </row>
  </sheetData>
  <sheetProtection/>
  <printOptions/>
  <pageMargins left="0.7" right="0.7" top="0.75" bottom="0.75" header="0.3" footer="0.3"/>
  <pageSetup fitToHeight="1" fitToWidth="1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7" sqref="A7"/>
    </sheetView>
  </sheetViews>
  <sheetFormatPr defaultColWidth="9" defaultRowHeight="15"/>
  <cols>
    <col min="1" max="1" width="12.5" style="0" customWidth="1"/>
    <col min="2" max="2" width="31.19921875" style="0" customWidth="1"/>
    <col min="3" max="8" width="14.5" style="0" customWidth="1"/>
  </cols>
  <sheetData>
    <row r="1" spans="1:8" ht="15">
      <c r="A1" s="57"/>
      <c r="B1" s="57"/>
      <c r="C1" s="57"/>
      <c r="D1" s="57"/>
      <c r="E1" s="58"/>
      <c r="F1" s="57"/>
      <c r="G1" s="57"/>
      <c r="H1" s="59" t="s">
        <v>256</v>
      </c>
    </row>
    <row r="2" spans="1:8" ht="21.75">
      <c r="A2" s="34" t="s">
        <v>257</v>
      </c>
      <c r="B2" s="34"/>
      <c r="C2" s="34"/>
      <c r="D2" s="34"/>
      <c r="E2" s="34"/>
      <c r="F2" s="34"/>
      <c r="G2" s="34"/>
      <c r="H2" s="34"/>
    </row>
    <row r="3" spans="1:8" ht="15">
      <c r="A3" s="36"/>
      <c r="B3" s="60"/>
      <c r="C3" s="60"/>
      <c r="D3" s="60"/>
      <c r="E3" s="60"/>
      <c r="F3" s="60"/>
      <c r="G3" s="60"/>
      <c r="H3" s="37" t="s">
        <v>5</v>
      </c>
    </row>
    <row r="4" spans="1:8" ht="15">
      <c r="A4" s="46" t="s">
        <v>258</v>
      </c>
      <c r="B4" s="46" t="s">
        <v>259</v>
      </c>
      <c r="C4" s="41" t="s">
        <v>260</v>
      </c>
      <c r="D4" s="41"/>
      <c r="E4" s="41"/>
      <c r="F4" s="41"/>
      <c r="G4" s="41"/>
      <c r="H4" s="41"/>
    </row>
    <row r="5" spans="1:8" ht="15">
      <c r="A5" s="46"/>
      <c r="B5" s="46"/>
      <c r="C5" s="61" t="s">
        <v>57</v>
      </c>
      <c r="D5" s="62" t="s">
        <v>199</v>
      </c>
      <c r="E5" s="63" t="s">
        <v>261</v>
      </c>
      <c r="F5" s="64"/>
      <c r="G5" s="64"/>
      <c r="H5" s="65" t="s">
        <v>204</v>
      </c>
    </row>
    <row r="6" spans="1:8" ht="15">
      <c r="A6" s="50"/>
      <c r="B6" s="50"/>
      <c r="C6" s="66"/>
      <c r="D6" s="51"/>
      <c r="E6" s="67" t="s">
        <v>72</v>
      </c>
      <c r="F6" s="68" t="s">
        <v>262</v>
      </c>
      <c r="G6" s="69" t="s">
        <v>263</v>
      </c>
      <c r="H6" s="70"/>
    </row>
    <row r="7" spans="1:8" ht="15">
      <c r="A7" s="54" t="s">
        <v>255</v>
      </c>
      <c r="B7" s="71" t="s">
        <v>80</v>
      </c>
      <c r="C7" s="56" t="s">
        <v>264</v>
      </c>
      <c r="D7" s="72"/>
      <c r="E7" s="72"/>
      <c r="F7" s="72"/>
      <c r="G7" s="55"/>
      <c r="H7" s="73"/>
    </row>
    <row r="8" spans="1:8" ht="15">
      <c r="A8" s="53"/>
      <c r="B8" s="71"/>
      <c r="C8" s="56"/>
      <c r="D8" s="72"/>
      <c r="E8" s="72"/>
      <c r="F8" s="72"/>
      <c r="G8" s="55"/>
      <c r="H8" s="73"/>
    </row>
    <row r="9" spans="1:8" ht="15">
      <c r="A9" s="53"/>
      <c r="B9" s="71"/>
      <c r="C9" s="56"/>
      <c r="D9" s="72"/>
      <c r="E9" s="72"/>
      <c r="F9" s="72"/>
      <c r="G9" s="55"/>
      <c r="H9" s="7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E16" sqref="E16"/>
    </sheetView>
  </sheetViews>
  <sheetFormatPr defaultColWidth="9" defaultRowHeight="15"/>
  <cols>
    <col min="1" max="3" width="4.59765625" style="0" customWidth="1"/>
    <col min="4" max="4" width="13.69921875" style="0" customWidth="1"/>
    <col min="5" max="5" width="74" style="0" customWidth="1"/>
    <col min="6" max="8" width="14.59765625" style="0" customWidth="1"/>
  </cols>
  <sheetData>
    <row r="1" spans="1:8" ht="15">
      <c r="A1" s="32"/>
      <c r="B1" s="32"/>
      <c r="C1" s="32"/>
      <c r="D1" s="32"/>
      <c r="E1" s="32"/>
      <c r="F1" s="32"/>
      <c r="G1" s="32"/>
      <c r="H1" s="33" t="s">
        <v>265</v>
      </c>
    </row>
    <row r="2" spans="1:8" ht="21.75">
      <c r="A2" s="34" t="s">
        <v>266</v>
      </c>
      <c r="B2" s="34"/>
      <c r="C2" s="34"/>
      <c r="D2" s="34"/>
      <c r="E2" s="34"/>
      <c r="F2" s="34"/>
      <c r="G2" s="34"/>
      <c r="H2" s="34"/>
    </row>
    <row r="3" spans="1:8" ht="15">
      <c r="A3" s="35"/>
      <c r="B3" s="35"/>
      <c r="C3" s="35"/>
      <c r="D3" s="35"/>
      <c r="E3" s="35"/>
      <c r="F3" s="36"/>
      <c r="G3" s="36"/>
      <c r="H3" s="37" t="s">
        <v>5</v>
      </c>
    </row>
    <row r="4" spans="1:8" ht="15">
      <c r="A4" s="38" t="s">
        <v>56</v>
      </c>
      <c r="B4" s="38"/>
      <c r="C4" s="38"/>
      <c r="D4" s="39"/>
      <c r="E4" s="40"/>
      <c r="F4" s="41" t="s">
        <v>267</v>
      </c>
      <c r="G4" s="41"/>
      <c r="H4" s="41"/>
    </row>
    <row r="5" spans="1:8" ht="15">
      <c r="A5" s="42" t="s">
        <v>67</v>
      </c>
      <c r="B5" s="43"/>
      <c r="C5" s="44"/>
      <c r="D5" s="74" t="s">
        <v>68</v>
      </c>
      <c r="E5" s="46" t="s">
        <v>113</v>
      </c>
      <c r="F5" s="47" t="s">
        <v>57</v>
      </c>
      <c r="G5" s="47" t="s">
        <v>109</v>
      </c>
      <c r="H5" s="41" t="s">
        <v>110</v>
      </c>
    </row>
    <row r="6" spans="1:8" ht="15">
      <c r="A6" s="48" t="s">
        <v>77</v>
      </c>
      <c r="B6" s="48" t="s">
        <v>78</v>
      </c>
      <c r="C6" s="49" t="s">
        <v>79</v>
      </c>
      <c r="D6" s="75"/>
      <c r="E6" s="50"/>
      <c r="F6" s="51"/>
      <c r="G6" s="51"/>
      <c r="H6" s="52"/>
    </row>
    <row r="7" spans="1:8" ht="15">
      <c r="A7" s="53"/>
      <c r="B7" s="53"/>
      <c r="C7" s="53"/>
      <c r="D7" s="71" t="s">
        <v>255</v>
      </c>
      <c r="E7" s="53" t="s">
        <v>264</v>
      </c>
      <c r="F7" s="55"/>
      <c r="G7" s="56"/>
      <c r="H7" s="55"/>
    </row>
    <row r="8" spans="1:8" ht="15">
      <c r="A8" s="53"/>
      <c r="B8" s="53"/>
      <c r="C8" s="53"/>
      <c r="D8" s="53"/>
      <c r="E8" s="53"/>
      <c r="F8" s="55"/>
      <c r="G8" s="56"/>
      <c r="H8" s="55"/>
    </row>
    <row r="9" spans="1:8" ht="15">
      <c r="A9" s="53"/>
      <c r="B9" s="53"/>
      <c r="C9" s="53"/>
      <c r="D9" s="53"/>
      <c r="E9" s="53"/>
      <c r="F9" s="55"/>
      <c r="G9" s="56"/>
      <c r="H9" s="55"/>
    </row>
    <row r="10" spans="1:8" ht="15">
      <c r="A10" s="53"/>
      <c r="B10" s="53"/>
      <c r="C10" s="53"/>
      <c r="D10" s="53"/>
      <c r="E10" s="53"/>
      <c r="F10" s="55"/>
      <c r="G10" s="56"/>
      <c r="H10" s="55"/>
    </row>
    <row r="11" spans="1:8" ht="15">
      <c r="A11" s="53"/>
      <c r="B11" s="53"/>
      <c r="C11" s="53"/>
      <c r="D11" s="53"/>
      <c r="E11" s="53"/>
      <c r="F11" s="55"/>
      <c r="G11" s="56"/>
      <c r="H11" s="55"/>
    </row>
    <row r="12" spans="1:8" ht="15">
      <c r="A12" s="53"/>
      <c r="B12" s="53"/>
      <c r="C12" s="53"/>
      <c r="D12" s="53"/>
      <c r="E12" s="53"/>
      <c r="F12" s="55"/>
      <c r="G12" s="56"/>
      <c r="H12" s="55"/>
    </row>
    <row r="13" spans="1:8" ht="15">
      <c r="A13" s="53"/>
      <c r="B13" s="53"/>
      <c r="C13" s="53"/>
      <c r="D13" s="53"/>
      <c r="E13" s="53"/>
      <c r="F13" s="55"/>
      <c r="G13" s="56"/>
      <c r="H13" s="5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scale="7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F22" sqref="F22"/>
    </sheetView>
  </sheetViews>
  <sheetFormatPr defaultColWidth="9" defaultRowHeight="15"/>
  <cols>
    <col min="1" max="1" width="12.5" style="0" customWidth="1"/>
    <col min="2" max="2" width="31.19921875" style="0" customWidth="1"/>
    <col min="3" max="8" width="14.5" style="0" customWidth="1"/>
  </cols>
  <sheetData>
    <row r="1" spans="1:8" ht="15">
      <c r="A1" s="57"/>
      <c r="B1" s="57"/>
      <c r="C1" s="57"/>
      <c r="D1" s="57"/>
      <c r="E1" s="58"/>
      <c r="F1" s="57"/>
      <c r="G1" s="57"/>
      <c r="H1" s="59" t="s">
        <v>268</v>
      </c>
    </row>
    <row r="2" spans="1:8" ht="21.75">
      <c r="A2" s="34" t="s">
        <v>269</v>
      </c>
      <c r="B2" s="34"/>
      <c r="C2" s="34"/>
      <c r="D2" s="34"/>
      <c r="E2" s="34"/>
      <c r="F2" s="34"/>
      <c r="G2" s="34"/>
      <c r="H2" s="34"/>
    </row>
    <row r="3" spans="1:8" ht="15">
      <c r="A3" s="36"/>
      <c r="B3" s="60"/>
      <c r="C3" s="60"/>
      <c r="D3" s="60"/>
      <c r="E3" s="60"/>
      <c r="F3" s="60"/>
      <c r="G3" s="60"/>
      <c r="H3" s="37" t="s">
        <v>5</v>
      </c>
    </row>
    <row r="4" spans="1:8" ht="15">
      <c r="A4" s="46" t="s">
        <v>258</v>
      </c>
      <c r="B4" s="46" t="s">
        <v>259</v>
      </c>
      <c r="C4" s="41" t="s">
        <v>260</v>
      </c>
      <c r="D4" s="41"/>
      <c r="E4" s="41"/>
      <c r="F4" s="41"/>
      <c r="G4" s="41"/>
      <c r="H4" s="41"/>
    </row>
    <row r="5" spans="1:8" ht="15">
      <c r="A5" s="46"/>
      <c r="B5" s="46"/>
      <c r="C5" s="61" t="s">
        <v>57</v>
      </c>
      <c r="D5" s="62" t="s">
        <v>199</v>
      </c>
      <c r="E5" s="63" t="s">
        <v>261</v>
      </c>
      <c r="F5" s="64"/>
      <c r="G5" s="64"/>
      <c r="H5" s="65" t="s">
        <v>204</v>
      </c>
    </row>
    <row r="6" spans="1:8" ht="15">
      <c r="A6" s="50"/>
      <c r="B6" s="50"/>
      <c r="C6" s="66"/>
      <c r="D6" s="51"/>
      <c r="E6" s="67" t="s">
        <v>72</v>
      </c>
      <c r="F6" s="68" t="s">
        <v>262</v>
      </c>
      <c r="G6" s="69" t="s">
        <v>263</v>
      </c>
      <c r="H6" s="70"/>
    </row>
    <row r="7" spans="1:8" ht="15">
      <c r="A7" s="54" t="s">
        <v>255</v>
      </c>
      <c r="B7" s="71" t="s">
        <v>80</v>
      </c>
      <c r="C7" s="56" t="s">
        <v>264</v>
      </c>
      <c r="D7" s="72"/>
      <c r="E7" s="72"/>
      <c r="F7" s="72"/>
      <c r="G7" s="55"/>
      <c r="H7" s="73"/>
    </row>
    <row r="8" spans="1:8" ht="15">
      <c r="A8" s="53"/>
      <c r="B8" s="71"/>
      <c r="C8" s="56"/>
      <c r="D8" s="72"/>
      <c r="E8" s="72"/>
      <c r="F8" s="72"/>
      <c r="G8" s="55"/>
      <c r="H8" s="73"/>
    </row>
    <row r="9" spans="1:8" ht="15">
      <c r="A9" s="53"/>
      <c r="B9" s="71"/>
      <c r="C9" s="56"/>
      <c r="D9" s="72"/>
      <c r="E9" s="72"/>
      <c r="F9" s="72"/>
      <c r="G9" s="55"/>
      <c r="H9" s="7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E9" sqref="E9"/>
    </sheetView>
  </sheetViews>
  <sheetFormatPr defaultColWidth="9" defaultRowHeight="15"/>
  <cols>
    <col min="1" max="3" width="4.59765625" style="0" customWidth="1"/>
    <col min="4" max="4" width="13.69921875" style="0" customWidth="1"/>
    <col min="5" max="5" width="74" style="0" customWidth="1"/>
    <col min="6" max="8" width="14.59765625" style="0" customWidth="1"/>
  </cols>
  <sheetData>
    <row r="1" spans="1:8" ht="15">
      <c r="A1" s="32"/>
      <c r="B1" s="32"/>
      <c r="C1" s="32"/>
      <c r="D1" s="32"/>
      <c r="E1" s="32"/>
      <c r="F1" s="32"/>
      <c r="G1" s="32"/>
      <c r="H1" s="33" t="s">
        <v>270</v>
      </c>
    </row>
    <row r="2" spans="1:8" ht="21.75">
      <c r="A2" s="34" t="s">
        <v>271</v>
      </c>
      <c r="B2" s="34"/>
      <c r="C2" s="34"/>
      <c r="D2" s="34"/>
      <c r="E2" s="34"/>
      <c r="F2" s="34"/>
      <c r="G2" s="34"/>
      <c r="H2" s="34"/>
    </row>
    <row r="3" spans="1:8" ht="15">
      <c r="A3" s="35"/>
      <c r="B3" s="35"/>
      <c r="C3" s="35"/>
      <c r="D3" s="35"/>
      <c r="E3" s="35"/>
      <c r="F3" s="36"/>
      <c r="G3" s="36"/>
      <c r="H3" s="37" t="s">
        <v>5</v>
      </c>
    </row>
    <row r="4" spans="1:8" ht="15">
      <c r="A4" s="38" t="s">
        <v>56</v>
      </c>
      <c r="B4" s="38"/>
      <c r="C4" s="38"/>
      <c r="D4" s="39"/>
      <c r="E4" s="40"/>
      <c r="F4" s="41" t="s">
        <v>272</v>
      </c>
      <c r="G4" s="41"/>
      <c r="H4" s="41"/>
    </row>
    <row r="5" spans="1:8" ht="15">
      <c r="A5" s="42" t="s">
        <v>67</v>
      </c>
      <c r="B5" s="43"/>
      <c r="C5" s="44"/>
      <c r="D5" s="45" t="s">
        <v>68</v>
      </c>
      <c r="E5" s="46" t="s">
        <v>113</v>
      </c>
      <c r="F5" s="47" t="s">
        <v>57</v>
      </c>
      <c r="G5" s="47" t="s">
        <v>109</v>
      </c>
      <c r="H5" s="41" t="s">
        <v>110</v>
      </c>
    </row>
    <row r="6" spans="1:8" ht="15">
      <c r="A6" s="48" t="s">
        <v>77</v>
      </c>
      <c r="B6" s="48" t="s">
        <v>78</v>
      </c>
      <c r="C6" s="49" t="s">
        <v>79</v>
      </c>
      <c r="D6" s="45"/>
      <c r="E6" s="50"/>
      <c r="F6" s="51"/>
      <c r="G6" s="51"/>
      <c r="H6" s="52"/>
    </row>
    <row r="7" spans="1:8" ht="15">
      <c r="A7" s="53"/>
      <c r="B7" s="53"/>
      <c r="C7" s="53"/>
      <c r="D7" s="54" t="s">
        <v>255</v>
      </c>
      <c r="E7" s="53" t="s">
        <v>80</v>
      </c>
      <c r="F7" s="55" t="s">
        <v>264</v>
      </c>
      <c r="G7" s="56"/>
      <c r="H7" s="55"/>
    </row>
    <row r="8" spans="1:8" ht="15">
      <c r="A8" s="53"/>
      <c r="B8" s="53"/>
      <c r="C8" s="53"/>
      <c r="D8" s="53"/>
      <c r="E8" s="53"/>
      <c r="F8" s="55"/>
      <c r="G8" s="56"/>
      <c r="H8" s="55"/>
    </row>
    <row r="9" spans="1:8" ht="15">
      <c r="A9" s="53"/>
      <c r="B9" s="53"/>
      <c r="C9" s="53"/>
      <c r="D9" s="53"/>
      <c r="E9" s="53"/>
      <c r="F9" s="55"/>
      <c r="G9" s="56"/>
      <c r="H9" s="55"/>
    </row>
    <row r="10" spans="1:8" ht="15">
      <c r="A10" s="53"/>
      <c r="B10" s="53"/>
      <c r="C10" s="53"/>
      <c r="D10" s="53"/>
      <c r="E10" s="53"/>
      <c r="F10" s="55"/>
      <c r="G10" s="56"/>
      <c r="H10" s="55"/>
    </row>
    <row r="11" spans="1:8" ht="15">
      <c r="A11" s="53"/>
      <c r="B11" s="53"/>
      <c r="C11" s="53"/>
      <c r="D11" s="53"/>
      <c r="E11" s="53"/>
      <c r="F11" s="55"/>
      <c r="G11" s="56"/>
      <c r="H11" s="55"/>
    </row>
    <row r="12" spans="1:8" ht="15">
      <c r="A12" s="53"/>
      <c r="B12" s="53"/>
      <c r="C12" s="53"/>
      <c r="D12" s="53"/>
      <c r="E12" s="53"/>
      <c r="F12" s="55"/>
      <c r="G12" s="56"/>
      <c r="H12" s="55"/>
    </row>
    <row r="13" spans="1:8" ht="15">
      <c r="A13" s="53"/>
      <c r="B13" s="53"/>
      <c r="C13" s="53"/>
      <c r="D13" s="53"/>
      <c r="E13" s="53"/>
      <c r="F13" s="55"/>
      <c r="G13" s="56"/>
      <c r="H13" s="5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scale="7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15" sqref="E15"/>
    </sheetView>
  </sheetViews>
  <sheetFormatPr defaultColWidth="9" defaultRowHeight="15"/>
  <cols>
    <col min="1" max="1" width="8.19921875" style="0" customWidth="1"/>
    <col min="2" max="2" width="19.59765625" style="0" customWidth="1"/>
    <col min="3" max="3" width="28.3984375" style="0" customWidth="1"/>
    <col min="4" max="4" width="22.09765625" style="0" customWidth="1"/>
    <col min="5" max="5" width="31.3984375" style="0" customWidth="1"/>
    <col min="6" max="6" width="20.5" style="0" customWidth="1"/>
  </cols>
  <sheetData>
    <row r="1" spans="1:6" ht="15">
      <c r="A1" s="20"/>
      <c r="B1" s="20"/>
      <c r="C1" s="21"/>
      <c r="D1" s="21"/>
      <c r="E1" s="21"/>
      <c r="F1" s="16" t="s">
        <v>273</v>
      </c>
    </row>
    <row r="2" spans="1:6" ht="20.25">
      <c r="A2" s="22" t="s">
        <v>274</v>
      </c>
      <c r="B2" s="22"/>
      <c r="C2" s="22"/>
      <c r="D2" s="22"/>
      <c r="E2" s="22"/>
      <c r="F2" s="22"/>
    </row>
    <row r="3" spans="1:6" ht="15">
      <c r="A3" s="23" t="s">
        <v>275</v>
      </c>
      <c r="B3" s="23"/>
      <c r="C3" s="23"/>
      <c r="D3" s="23"/>
      <c r="E3" s="23"/>
      <c r="F3" s="23"/>
    </row>
    <row r="4" spans="1:6" ht="15">
      <c r="A4" s="24"/>
      <c r="B4" s="24"/>
      <c r="C4" s="21"/>
      <c r="D4" s="21"/>
      <c r="E4" s="21"/>
      <c r="F4" s="21"/>
    </row>
    <row r="5" spans="1:6" ht="15">
      <c r="A5" s="25" t="s">
        <v>276</v>
      </c>
      <c r="B5" s="25"/>
      <c r="C5" s="25" t="s">
        <v>80</v>
      </c>
      <c r="D5" s="25"/>
      <c r="E5" s="25"/>
      <c r="F5" s="25"/>
    </row>
    <row r="6" spans="1:6" ht="38.25">
      <c r="A6" s="26" t="s">
        <v>277</v>
      </c>
      <c r="B6" s="27"/>
      <c r="C6" s="28"/>
      <c r="D6" s="28"/>
      <c r="E6" s="28"/>
      <c r="F6" s="28"/>
    </row>
    <row r="7" spans="1:6" ht="15">
      <c r="A7" s="25"/>
      <c r="B7" s="25" t="s">
        <v>278</v>
      </c>
      <c r="C7" s="25" t="s">
        <v>279</v>
      </c>
      <c r="D7" s="26" t="s">
        <v>280</v>
      </c>
      <c r="E7" s="26"/>
      <c r="F7" s="26"/>
    </row>
    <row r="8" spans="1:6" ht="15">
      <c r="A8" s="25"/>
      <c r="B8" s="25"/>
      <c r="C8" s="26"/>
      <c r="D8" s="26" t="s">
        <v>281</v>
      </c>
      <c r="E8" s="26" t="s">
        <v>282</v>
      </c>
      <c r="F8" s="26" t="s">
        <v>283</v>
      </c>
    </row>
    <row r="9" spans="1:6" ht="15">
      <c r="A9" s="29"/>
      <c r="B9" s="25"/>
      <c r="C9" s="25"/>
      <c r="D9" s="30" t="s">
        <v>264</v>
      </c>
      <c r="E9" s="30"/>
      <c r="F9" s="31"/>
    </row>
    <row r="10" spans="1:6" ht="15">
      <c r="A10" s="29"/>
      <c r="B10" s="25"/>
      <c r="C10" s="25"/>
      <c r="D10" s="31"/>
      <c r="E10" s="31"/>
      <c r="F10" s="31"/>
    </row>
    <row r="11" spans="1:6" ht="15">
      <c r="A11" s="29"/>
      <c r="B11" s="25"/>
      <c r="C11" s="25"/>
      <c r="D11" s="31"/>
      <c r="E11" s="31"/>
      <c r="F11" s="31"/>
    </row>
    <row r="12" spans="1:6" ht="15">
      <c r="A12" s="29"/>
      <c r="B12" s="25"/>
      <c r="C12" s="25"/>
      <c r="D12" s="31"/>
      <c r="E12" s="31"/>
      <c r="F12" s="31"/>
    </row>
    <row r="13" spans="1:6" ht="15">
      <c r="A13" s="29"/>
      <c r="B13" s="25"/>
      <c r="C13" s="25"/>
      <c r="D13" s="31"/>
      <c r="E13" s="31"/>
      <c r="F13" s="31"/>
    </row>
    <row r="14" spans="1:6" ht="15">
      <c r="A14" s="29"/>
      <c r="B14" s="25"/>
      <c r="C14" s="25"/>
      <c r="D14" s="31"/>
      <c r="E14" s="31"/>
      <c r="F14" s="31"/>
    </row>
    <row r="15" spans="1:6" ht="15">
      <c r="A15" s="29"/>
      <c r="B15" s="25"/>
      <c r="C15" s="25"/>
      <c r="D15" s="31"/>
      <c r="E15" s="31"/>
      <c r="F15" s="31"/>
    </row>
    <row r="16" spans="1:6" ht="15">
      <c r="A16" s="29"/>
      <c r="B16" s="25"/>
      <c r="C16" s="25"/>
      <c r="D16" s="31"/>
      <c r="E16" s="31"/>
      <c r="F16" s="31"/>
    </row>
    <row r="17" spans="1:6" ht="15">
      <c r="A17" s="29"/>
      <c r="B17" s="25"/>
      <c r="C17" s="25"/>
      <c r="D17" s="31"/>
      <c r="E17" s="31"/>
      <c r="F17" s="31"/>
    </row>
    <row r="18" spans="1:6" ht="15">
      <c r="A18" s="29"/>
      <c r="B18" s="25"/>
      <c r="C18" s="25"/>
      <c r="D18" s="31"/>
      <c r="E18" s="31"/>
      <c r="F18" s="31"/>
    </row>
    <row r="19" spans="1:6" ht="15">
      <c r="A19" s="29"/>
      <c r="B19" s="25"/>
      <c r="C19" s="25"/>
      <c r="D19" s="31"/>
      <c r="E19" s="31"/>
      <c r="F19" s="31"/>
    </row>
    <row r="20" spans="1:6" ht="15">
      <c r="A20" s="29"/>
      <c r="B20" s="25"/>
      <c r="C20" s="25"/>
      <c r="D20" s="31"/>
      <c r="E20" s="31"/>
      <c r="F20" s="31"/>
    </row>
    <row r="21" spans="1:6" ht="15">
      <c r="A21" s="29"/>
      <c r="B21" s="25"/>
      <c r="C21" s="25"/>
      <c r="D21" s="31"/>
      <c r="E21" s="31"/>
      <c r="F21" s="31"/>
    </row>
    <row r="22" spans="1:6" ht="15">
      <c r="A22" s="29"/>
      <c r="B22" s="25"/>
      <c r="C22" s="25"/>
      <c r="D22" s="31"/>
      <c r="E22" s="31"/>
      <c r="F22" s="31"/>
    </row>
    <row r="23" spans="1:6" ht="15">
      <c r="A23" s="29"/>
      <c r="B23" s="25"/>
      <c r="C23" s="25"/>
      <c r="D23" s="31"/>
      <c r="E23" s="31"/>
      <c r="F23" s="31"/>
    </row>
    <row r="24" spans="1:6" ht="15">
      <c r="A24" s="29"/>
      <c r="B24" s="25"/>
      <c r="C24" s="25"/>
      <c r="D24" s="31"/>
      <c r="E24" s="31"/>
      <c r="F24" s="31"/>
    </row>
    <row r="25" spans="1:6" ht="15">
      <c r="A25" s="29"/>
      <c r="B25" s="25"/>
      <c r="C25" s="25"/>
      <c r="D25" s="31"/>
      <c r="E25" s="31"/>
      <c r="F25" s="31"/>
    </row>
  </sheetData>
  <sheetProtection/>
  <mergeCells count="10">
    <mergeCell ref="A2:F2"/>
    <mergeCell ref="A3:F3"/>
    <mergeCell ref="A5:B5"/>
    <mergeCell ref="C5:F5"/>
    <mergeCell ref="B6:F6"/>
    <mergeCell ref="D7:F7"/>
    <mergeCell ref="A7:A8"/>
    <mergeCell ref="A9:A25"/>
    <mergeCell ref="B7:B8"/>
    <mergeCell ref="C7:C8"/>
  </mergeCells>
  <printOptions/>
  <pageMargins left="0.7" right="0.7" top="0.75" bottom="0.75" header="0.3" footer="0.3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tabSelected="1" zoomScaleSheetLayoutView="100" workbookViewId="0" topLeftCell="A1">
      <selection activeCell="E19" sqref="E19:E24"/>
    </sheetView>
  </sheetViews>
  <sheetFormatPr defaultColWidth="9" defaultRowHeight="15"/>
  <cols>
    <col min="1" max="1" width="31.8984375" style="1" customWidth="1"/>
    <col min="2" max="4" width="11.796875" style="1" customWidth="1"/>
    <col min="5" max="5" width="21.296875" style="1" customWidth="1"/>
    <col min="6" max="6" width="10.796875" style="1" customWidth="1"/>
    <col min="7" max="7" width="12.59765625" style="1" customWidth="1"/>
    <col min="8" max="8" width="24.19921875" style="1" customWidth="1"/>
    <col min="9" max="9" width="32.5" style="1" customWidth="1"/>
    <col min="10" max="16384" width="9" style="1" customWidth="1"/>
  </cols>
  <sheetData>
    <row r="1" spans="1:10" s="1" customFormat="1" ht="20.25">
      <c r="A1" s="2" t="s">
        <v>284</v>
      </c>
      <c r="B1" s="2"/>
      <c r="C1" s="2"/>
      <c r="D1" s="2"/>
      <c r="E1" s="2"/>
      <c r="F1" s="2"/>
      <c r="G1" s="2"/>
      <c r="H1" s="2"/>
      <c r="I1" s="2"/>
      <c r="J1" s="16" t="s">
        <v>285</v>
      </c>
    </row>
    <row r="2" spans="1:9" s="1" customFormat="1" ht="15">
      <c r="A2" s="3" t="s">
        <v>286</v>
      </c>
      <c r="B2" s="3"/>
      <c r="C2" s="3"/>
      <c r="D2" s="3"/>
      <c r="E2" s="3"/>
      <c r="F2" s="3"/>
      <c r="G2" s="3"/>
      <c r="H2" s="3"/>
      <c r="I2" s="3"/>
    </row>
    <row r="3" spans="1:9" s="1" customFormat="1" ht="15">
      <c r="A3" s="4" t="s">
        <v>287</v>
      </c>
      <c r="B3" s="4" t="s">
        <v>288</v>
      </c>
      <c r="C3" s="4"/>
      <c r="D3" s="4"/>
      <c r="E3" s="4" t="s">
        <v>289</v>
      </c>
      <c r="F3" s="5" t="s">
        <v>290</v>
      </c>
      <c r="G3" s="6"/>
      <c r="H3" s="6"/>
      <c r="I3" s="6"/>
    </row>
    <row r="4" spans="1:9" s="1" customFormat="1" ht="15">
      <c r="A4" s="4"/>
      <c r="B4" s="4"/>
      <c r="C4" s="4"/>
      <c r="D4" s="4"/>
      <c r="E4" s="4"/>
      <c r="F4" s="7"/>
      <c r="G4" s="8"/>
      <c r="H4" s="8"/>
      <c r="I4" s="8"/>
    </row>
    <row r="5" spans="1:9" s="1" customFormat="1" ht="15">
      <c r="A5" s="9" t="s">
        <v>80</v>
      </c>
      <c r="B5" s="4" t="s">
        <v>291</v>
      </c>
      <c r="C5" s="4" t="s">
        <v>282</v>
      </c>
      <c r="D5" s="4" t="s">
        <v>283</v>
      </c>
      <c r="E5" s="10"/>
      <c r="F5" s="10" t="s">
        <v>292</v>
      </c>
      <c r="G5" s="4" t="s">
        <v>293</v>
      </c>
      <c r="H5" s="10" t="s">
        <v>294</v>
      </c>
      <c r="I5" s="4" t="s">
        <v>295</v>
      </c>
    </row>
    <row r="6" spans="1:9" s="1" customFormat="1" ht="15">
      <c r="A6" s="11"/>
      <c r="B6" s="12"/>
      <c r="C6" s="12"/>
      <c r="D6" s="12"/>
      <c r="E6" s="13"/>
      <c r="F6" s="14"/>
      <c r="G6" s="14"/>
      <c r="H6" s="14"/>
      <c r="I6" s="17"/>
    </row>
    <row r="7" spans="1:9" s="1" customFormat="1" ht="27" customHeight="1">
      <c r="A7" s="11" t="s">
        <v>296</v>
      </c>
      <c r="B7" s="12">
        <v>73300</v>
      </c>
      <c r="C7" s="12">
        <v>73300</v>
      </c>
      <c r="D7" s="12"/>
      <c r="E7" s="13" t="s">
        <v>297</v>
      </c>
      <c r="F7" s="15" t="s">
        <v>298</v>
      </c>
      <c r="G7" s="13" t="s">
        <v>299</v>
      </c>
      <c r="H7" s="13" t="s">
        <v>300</v>
      </c>
      <c r="I7" s="18" t="s">
        <v>301</v>
      </c>
    </row>
    <row r="8" spans="1:9" s="1" customFormat="1" ht="27" customHeight="1">
      <c r="A8" s="11"/>
      <c r="B8" s="12"/>
      <c r="C8" s="12"/>
      <c r="D8" s="12"/>
      <c r="E8" s="13"/>
      <c r="F8" s="15"/>
      <c r="G8" s="13" t="s">
        <v>302</v>
      </c>
      <c r="H8" s="13" t="s">
        <v>303</v>
      </c>
      <c r="I8" s="18" t="s">
        <v>304</v>
      </c>
    </row>
    <row r="9" spans="1:9" s="1" customFormat="1" ht="27" customHeight="1">
      <c r="A9" s="11"/>
      <c r="B9" s="12"/>
      <c r="C9" s="12"/>
      <c r="D9" s="12"/>
      <c r="E9" s="13"/>
      <c r="F9" s="15"/>
      <c r="G9" s="13" t="s">
        <v>305</v>
      </c>
      <c r="H9" s="13" t="s">
        <v>306</v>
      </c>
      <c r="I9" s="18">
        <v>1</v>
      </c>
    </row>
    <row r="10" spans="1:9" s="1" customFormat="1" ht="27" customHeight="1">
      <c r="A10" s="11"/>
      <c r="B10" s="12"/>
      <c r="C10" s="12"/>
      <c r="D10" s="12"/>
      <c r="E10" s="13"/>
      <c r="F10" s="15"/>
      <c r="G10" s="13" t="s">
        <v>307</v>
      </c>
      <c r="H10" s="13" t="s">
        <v>308</v>
      </c>
      <c r="I10" s="19">
        <v>73300</v>
      </c>
    </row>
    <row r="11" spans="1:9" s="1" customFormat="1" ht="27" customHeight="1">
      <c r="A11" s="11"/>
      <c r="B11" s="12"/>
      <c r="C11" s="12"/>
      <c r="D11" s="12"/>
      <c r="E11" s="13"/>
      <c r="F11" s="13" t="s">
        <v>309</v>
      </c>
      <c r="G11" s="13" t="s">
        <v>310</v>
      </c>
      <c r="H11" s="13" t="s">
        <v>311</v>
      </c>
      <c r="I11" s="18" t="s">
        <v>312</v>
      </c>
    </row>
    <row r="12" spans="1:9" s="1" customFormat="1" ht="27" customHeight="1">
      <c r="A12" s="11"/>
      <c r="B12" s="12"/>
      <c r="C12" s="12"/>
      <c r="D12" s="12"/>
      <c r="E12" s="13"/>
      <c r="F12" s="13" t="s">
        <v>313</v>
      </c>
      <c r="G12" s="13" t="s">
        <v>313</v>
      </c>
      <c r="H12" s="13" t="s">
        <v>314</v>
      </c>
      <c r="I12" s="18" t="s">
        <v>312</v>
      </c>
    </row>
    <row r="13" spans="1:9" s="1" customFormat="1" ht="27" customHeight="1">
      <c r="A13" s="11" t="s">
        <v>315</v>
      </c>
      <c r="B13" s="12">
        <v>336000</v>
      </c>
      <c r="C13" s="12">
        <v>336000</v>
      </c>
      <c r="D13" s="12"/>
      <c r="E13" s="13" t="s">
        <v>316</v>
      </c>
      <c r="F13" s="15" t="s">
        <v>298</v>
      </c>
      <c r="G13" s="13" t="s">
        <v>299</v>
      </c>
      <c r="H13" s="13" t="s">
        <v>317</v>
      </c>
      <c r="I13" s="18" t="s">
        <v>318</v>
      </c>
    </row>
    <row r="14" spans="1:9" s="1" customFormat="1" ht="27" customHeight="1">
      <c r="A14" s="11"/>
      <c r="B14" s="12"/>
      <c r="C14" s="12"/>
      <c r="D14" s="12"/>
      <c r="E14" s="13"/>
      <c r="F14" s="15"/>
      <c r="G14" s="13" t="s">
        <v>302</v>
      </c>
      <c r="H14" s="13" t="s">
        <v>319</v>
      </c>
      <c r="I14" s="18" t="s">
        <v>304</v>
      </c>
    </row>
    <row r="15" spans="1:9" s="1" customFormat="1" ht="27" customHeight="1">
      <c r="A15" s="11"/>
      <c r="B15" s="12"/>
      <c r="C15" s="12"/>
      <c r="D15" s="12"/>
      <c r="E15" s="13"/>
      <c r="F15" s="15"/>
      <c r="G15" s="13" t="s">
        <v>305</v>
      </c>
      <c r="H15" s="13" t="s">
        <v>320</v>
      </c>
      <c r="I15" s="18" t="s">
        <v>321</v>
      </c>
    </row>
    <row r="16" spans="1:9" s="1" customFormat="1" ht="27" customHeight="1">
      <c r="A16" s="11"/>
      <c r="B16" s="12"/>
      <c r="C16" s="12"/>
      <c r="D16" s="12"/>
      <c r="E16" s="13"/>
      <c r="F16" s="15"/>
      <c r="G16" s="13" t="s">
        <v>307</v>
      </c>
      <c r="H16" s="13" t="s">
        <v>322</v>
      </c>
      <c r="I16" s="19">
        <v>336000</v>
      </c>
    </row>
    <row r="17" spans="1:9" s="1" customFormat="1" ht="27" customHeight="1">
      <c r="A17" s="11"/>
      <c r="B17" s="12"/>
      <c r="C17" s="12"/>
      <c r="D17" s="12"/>
      <c r="E17" s="13"/>
      <c r="F17" s="13" t="s">
        <v>309</v>
      </c>
      <c r="G17" s="13" t="s">
        <v>310</v>
      </c>
      <c r="H17" s="13" t="s">
        <v>323</v>
      </c>
      <c r="I17" s="18" t="s">
        <v>312</v>
      </c>
    </row>
    <row r="18" spans="1:9" s="1" customFormat="1" ht="27" customHeight="1">
      <c r="A18" s="11"/>
      <c r="B18" s="12"/>
      <c r="C18" s="12"/>
      <c r="D18" s="12"/>
      <c r="E18" s="13"/>
      <c r="F18" s="13" t="s">
        <v>313</v>
      </c>
      <c r="G18" s="13" t="s">
        <v>313</v>
      </c>
      <c r="H18" s="13" t="s">
        <v>324</v>
      </c>
      <c r="I18" s="18" t="s">
        <v>312</v>
      </c>
    </row>
    <row r="19" spans="1:9" s="1" customFormat="1" ht="27" customHeight="1">
      <c r="A19" s="11" t="s">
        <v>325</v>
      </c>
      <c r="B19" s="12">
        <v>10000</v>
      </c>
      <c r="C19" s="12">
        <v>10000</v>
      </c>
      <c r="D19" s="12"/>
      <c r="E19" s="13" t="s">
        <v>326</v>
      </c>
      <c r="F19" s="15" t="s">
        <v>298</v>
      </c>
      <c r="G19" s="13" t="s">
        <v>299</v>
      </c>
      <c r="H19" s="13" t="s">
        <v>327</v>
      </c>
      <c r="I19" s="18" t="s">
        <v>328</v>
      </c>
    </row>
    <row r="20" spans="1:9" s="1" customFormat="1" ht="27" customHeight="1">
      <c r="A20" s="11"/>
      <c r="B20" s="12"/>
      <c r="C20" s="12"/>
      <c r="D20" s="12"/>
      <c r="E20" s="13"/>
      <c r="F20" s="15"/>
      <c r="G20" s="13" t="s">
        <v>302</v>
      </c>
      <c r="H20" s="13" t="s">
        <v>329</v>
      </c>
      <c r="I20" s="18" t="s">
        <v>304</v>
      </c>
    </row>
    <row r="21" spans="1:9" s="1" customFormat="1" ht="27" customHeight="1">
      <c r="A21" s="11"/>
      <c r="B21" s="12"/>
      <c r="C21" s="12"/>
      <c r="D21" s="12"/>
      <c r="E21" s="13"/>
      <c r="F21" s="15"/>
      <c r="G21" s="13" t="s">
        <v>305</v>
      </c>
      <c r="H21" s="13" t="s">
        <v>330</v>
      </c>
      <c r="I21" s="18">
        <v>0.9</v>
      </c>
    </row>
    <row r="22" spans="1:9" s="1" customFormat="1" ht="27" customHeight="1">
      <c r="A22" s="11"/>
      <c r="B22" s="12"/>
      <c r="C22" s="12"/>
      <c r="D22" s="12"/>
      <c r="E22" s="13"/>
      <c r="F22" s="15"/>
      <c r="G22" s="13" t="s">
        <v>307</v>
      </c>
      <c r="H22" s="13" t="s">
        <v>308</v>
      </c>
      <c r="I22" s="19">
        <v>10000</v>
      </c>
    </row>
    <row r="23" spans="1:9" s="1" customFormat="1" ht="27" customHeight="1">
      <c r="A23" s="11"/>
      <c r="B23" s="12"/>
      <c r="C23" s="12"/>
      <c r="D23" s="12"/>
      <c r="E23" s="13"/>
      <c r="F23" s="13" t="s">
        <v>309</v>
      </c>
      <c r="G23" s="13" t="s">
        <v>310</v>
      </c>
      <c r="H23" s="13" t="s">
        <v>331</v>
      </c>
      <c r="I23" s="18" t="s">
        <v>332</v>
      </c>
    </row>
    <row r="24" spans="1:9" s="1" customFormat="1" ht="27" customHeight="1">
      <c r="A24" s="11"/>
      <c r="B24" s="12"/>
      <c r="C24" s="12"/>
      <c r="D24" s="12"/>
      <c r="E24" s="13"/>
      <c r="F24" s="13" t="s">
        <v>313</v>
      </c>
      <c r="G24" s="13" t="s">
        <v>313</v>
      </c>
      <c r="H24" s="13" t="s">
        <v>333</v>
      </c>
      <c r="I24" s="18" t="s">
        <v>332</v>
      </c>
    </row>
  </sheetData>
  <sheetProtection/>
  <mergeCells count="24">
    <mergeCell ref="A1:I1"/>
    <mergeCell ref="A2:I2"/>
    <mergeCell ref="A3:A4"/>
    <mergeCell ref="A7:A12"/>
    <mergeCell ref="A13:A18"/>
    <mergeCell ref="A19:A24"/>
    <mergeCell ref="B7:B12"/>
    <mergeCell ref="B13:B18"/>
    <mergeCell ref="B19:B24"/>
    <mergeCell ref="C7:C12"/>
    <mergeCell ref="C13:C18"/>
    <mergeCell ref="C19:C24"/>
    <mergeCell ref="D7:D12"/>
    <mergeCell ref="D13:D18"/>
    <mergeCell ref="D19:D24"/>
    <mergeCell ref="E3:E4"/>
    <mergeCell ref="E7:E12"/>
    <mergeCell ref="E13:E18"/>
    <mergeCell ref="E19:E24"/>
    <mergeCell ref="F7:F10"/>
    <mergeCell ref="F13:F16"/>
    <mergeCell ref="F19:F22"/>
    <mergeCell ref="B3:D4"/>
    <mergeCell ref="F3:I4"/>
  </mergeCells>
  <printOptions/>
  <pageMargins left="0.75" right="0.2361111111111111" top="0.7479166666666667" bottom="1" header="0.5" footer="0.5"/>
  <pageSetup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0"/>
  <sheetViews>
    <sheetView workbookViewId="0" topLeftCell="A1">
      <selection activeCell="D40" sqref="D40"/>
    </sheetView>
  </sheetViews>
  <sheetFormatPr defaultColWidth="9" defaultRowHeight="15"/>
  <cols>
    <col min="1" max="1" width="37.69921875" style="0" customWidth="1"/>
    <col min="2" max="2" width="23.69921875" style="0" customWidth="1"/>
    <col min="3" max="3" width="37.69921875" style="0" customWidth="1"/>
    <col min="4" max="4" width="23.69921875" style="0" customWidth="1"/>
  </cols>
  <sheetData>
    <row r="1" spans="1:4" ht="15">
      <c r="A1" s="88"/>
      <c r="B1" s="88"/>
      <c r="C1" s="88"/>
      <c r="D1" s="59" t="s">
        <v>3</v>
      </c>
    </row>
    <row r="2" spans="1:4" ht="21.75">
      <c r="A2" s="34" t="s">
        <v>4</v>
      </c>
      <c r="B2" s="34"/>
      <c r="C2" s="34"/>
      <c r="D2" s="34"/>
    </row>
    <row r="3" spans="1:4" ht="15">
      <c r="A3" s="108"/>
      <c r="B3" s="108"/>
      <c r="C3" s="57"/>
      <c r="D3" s="37" t="s">
        <v>5</v>
      </c>
    </row>
    <row r="4" spans="1:4" ht="15">
      <c r="A4" s="109" t="s">
        <v>6</v>
      </c>
      <c r="B4" s="109"/>
      <c r="C4" s="109" t="s">
        <v>7</v>
      </c>
      <c r="D4" s="109"/>
    </row>
    <row r="5" spans="1:4" ht="15">
      <c r="A5" s="110" t="s">
        <v>8</v>
      </c>
      <c r="B5" s="110" t="s">
        <v>9</v>
      </c>
      <c r="C5" s="110" t="s">
        <v>8</v>
      </c>
      <c r="D5" s="113" t="s">
        <v>9</v>
      </c>
    </row>
    <row r="6" spans="1:4" ht="15">
      <c r="A6" s="114" t="s">
        <v>10</v>
      </c>
      <c r="B6" s="106">
        <v>408.148493</v>
      </c>
      <c r="C6" s="114" t="s">
        <v>11</v>
      </c>
      <c r="D6" s="106"/>
    </row>
    <row r="7" spans="1:4" ht="15">
      <c r="A7" s="114" t="s">
        <v>12</v>
      </c>
      <c r="B7" s="115"/>
      <c r="C7" s="114" t="s">
        <v>13</v>
      </c>
      <c r="D7" s="106"/>
    </row>
    <row r="8" spans="1:4" ht="15">
      <c r="A8" s="118" t="s">
        <v>14</v>
      </c>
      <c r="B8" s="106"/>
      <c r="C8" s="146" t="s">
        <v>15</v>
      </c>
      <c r="D8" s="106"/>
    </row>
    <row r="9" spans="1:4" ht="15">
      <c r="A9" s="114" t="s">
        <v>16</v>
      </c>
      <c r="B9" s="123"/>
      <c r="C9" s="114" t="s">
        <v>17</v>
      </c>
      <c r="D9" s="106"/>
    </row>
    <row r="10" spans="1:4" ht="15">
      <c r="A10" s="114" t="s">
        <v>18</v>
      </c>
      <c r="B10" s="106"/>
      <c r="C10" s="114" t="s">
        <v>19</v>
      </c>
      <c r="D10" s="106"/>
    </row>
    <row r="11" spans="1:4" ht="15">
      <c r="A11" s="114" t="s">
        <v>20</v>
      </c>
      <c r="B11" s="106"/>
      <c r="C11" s="114" t="s">
        <v>21</v>
      </c>
      <c r="D11" s="106"/>
    </row>
    <row r="12" spans="1:4" ht="15">
      <c r="A12" s="114"/>
      <c r="B12" s="106"/>
      <c r="C12" s="114" t="s">
        <v>22</v>
      </c>
      <c r="D12" s="106"/>
    </row>
    <row r="13" spans="1:4" ht="15">
      <c r="A13" s="119"/>
      <c r="B13" s="106"/>
      <c r="C13" s="114" t="s">
        <v>23</v>
      </c>
      <c r="D13" s="106">
        <v>60.709264</v>
      </c>
    </row>
    <row r="14" spans="1:4" ht="15">
      <c r="A14" s="119"/>
      <c r="B14" s="106"/>
      <c r="C14" s="114" t="s">
        <v>24</v>
      </c>
      <c r="D14" s="106"/>
    </row>
    <row r="15" spans="1:4" ht="15">
      <c r="A15" s="119"/>
      <c r="B15" s="106"/>
      <c r="C15" s="114" t="s">
        <v>25</v>
      </c>
      <c r="D15" s="106">
        <v>317.896813</v>
      </c>
    </row>
    <row r="16" spans="1:4" ht="15">
      <c r="A16" s="119"/>
      <c r="B16" s="106"/>
      <c r="C16" s="114" t="s">
        <v>26</v>
      </c>
      <c r="D16" s="106"/>
    </row>
    <row r="17" spans="1:4" ht="15">
      <c r="A17" s="119"/>
      <c r="B17" s="106"/>
      <c r="C17" s="114" t="s">
        <v>27</v>
      </c>
      <c r="D17" s="106"/>
    </row>
    <row r="18" spans="1:4" ht="15">
      <c r="A18" s="119"/>
      <c r="B18" s="106"/>
      <c r="C18" s="114" t="s">
        <v>28</v>
      </c>
      <c r="D18" s="106"/>
    </row>
    <row r="19" spans="1:4" ht="15">
      <c r="A19" s="119"/>
      <c r="B19" s="106"/>
      <c r="C19" s="114" t="s">
        <v>29</v>
      </c>
      <c r="D19" s="106"/>
    </row>
    <row r="20" spans="1:4" ht="15">
      <c r="A20" s="119"/>
      <c r="B20" s="106"/>
      <c r="C20" s="114" t="s">
        <v>30</v>
      </c>
      <c r="D20" s="106"/>
    </row>
    <row r="21" spans="1:4" ht="15">
      <c r="A21" s="119"/>
      <c r="B21" s="106"/>
      <c r="C21" s="114" t="s">
        <v>31</v>
      </c>
      <c r="D21" s="106"/>
    </row>
    <row r="22" spans="1:4" ht="15">
      <c r="A22" s="119"/>
      <c r="B22" s="106"/>
      <c r="C22" s="114" t="s">
        <v>32</v>
      </c>
      <c r="D22" s="106"/>
    </row>
    <row r="23" spans="1:4" ht="15">
      <c r="A23" s="119"/>
      <c r="B23" s="106"/>
      <c r="C23" s="114" t="s">
        <v>33</v>
      </c>
      <c r="D23" s="106"/>
    </row>
    <row r="24" spans="1:4" ht="15">
      <c r="A24" s="119"/>
      <c r="B24" s="106"/>
      <c r="C24" s="114" t="s">
        <v>34</v>
      </c>
      <c r="D24" s="106"/>
    </row>
    <row r="25" spans="1:4" ht="15">
      <c r="A25" s="119"/>
      <c r="B25" s="106"/>
      <c r="C25" s="114" t="s">
        <v>35</v>
      </c>
      <c r="D25" s="106">
        <v>29.542416</v>
      </c>
    </row>
    <row r="26" spans="1:4" ht="15">
      <c r="A26" s="114"/>
      <c r="B26" s="106"/>
      <c r="C26" s="114" t="s">
        <v>36</v>
      </c>
      <c r="D26" s="106"/>
    </row>
    <row r="27" spans="1:4" ht="15">
      <c r="A27" s="114"/>
      <c r="B27" s="106"/>
      <c r="C27" s="114" t="s">
        <v>37</v>
      </c>
      <c r="D27" s="106"/>
    </row>
    <row r="28" spans="1:4" ht="15">
      <c r="A28" s="114"/>
      <c r="B28" s="106"/>
      <c r="C28" s="114" t="s">
        <v>38</v>
      </c>
      <c r="D28" s="106"/>
    </row>
    <row r="29" spans="1:4" ht="15">
      <c r="A29" s="114"/>
      <c r="B29" s="106"/>
      <c r="C29" s="114" t="s">
        <v>39</v>
      </c>
      <c r="D29" s="106"/>
    </row>
    <row r="30" spans="1:4" ht="15">
      <c r="A30" s="114"/>
      <c r="B30" s="106"/>
      <c r="C30" s="114" t="s">
        <v>40</v>
      </c>
      <c r="D30" s="106"/>
    </row>
    <row r="31" spans="1:4" ht="15">
      <c r="A31" s="114"/>
      <c r="B31" s="106"/>
      <c r="C31" s="114" t="s">
        <v>41</v>
      </c>
      <c r="D31" s="106"/>
    </row>
    <row r="32" spans="1:4" ht="15">
      <c r="A32" s="114"/>
      <c r="B32" s="106"/>
      <c r="C32" s="114" t="s">
        <v>42</v>
      </c>
      <c r="D32" s="106"/>
    </row>
    <row r="33" spans="1:4" ht="15">
      <c r="A33" s="114"/>
      <c r="B33" s="106"/>
      <c r="C33" s="114" t="s">
        <v>43</v>
      </c>
      <c r="D33" s="106"/>
    </row>
    <row r="34" spans="1:4" ht="15">
      <c r="A34" s="114"/>
      <c r="B34" s="106"/>
      <c r="C34" s="114" t="s">
        <v>44</v>
      </c>
      <c r="D34" s="125"/>
    </row>
    <row r="35" spans="1:4" ht="15">
      <c r="A35" s="110" t="s">
        <v>45</v>
      </c>
      <c r="B35" s="125">
        <f>SUM(B6:B34)</f>
        <v>408.148493</v>
      </c>
      <c r="C35" s="110" t="s">
        <v>46</v>
      </c>
      <c r="D35" s="125">
        <f>SUM(D6:D34)</f>
        <v>408.14849300000003</v>
      </c>
    </row>
    <row r="36" spans="1:4" ht="15">
      <c r="A36" s="114" t="s">
        <v>47</v>
      </c>
      <c r="B36" s="106"/>
      <c r="C36" s="114" t="s">
        <v>48</v>
      </c>
      <c r="D36" s="106"/>
    </row>
    <row r="37" spans="1:4" ht="15">
      <c r="A37" s="114" t="s">
        <v>49</v>
      </c>
      <c r="B37" s="106"/>
      <c r="C37" s="114" t="s">
        <v>50</v>
      </c>
      <c r="D37" s="106"/>
    </row>
    <row r="38" spans="1:4" ht="15">
      <c r="A38" s="114"/>
      <c r="B38" s="106"/>
      <c r="C38" s="114" t="s">
        <v>51</v>
      </c>
      <c r="D38" s="106"/>
    </row>
    <row r="39" spans="1:4" ht="15">
      <c r="A39" s="114"/>
      <c r="B39" s="127"/>
      <c r="C39" s="114"/>
      <c r="D39" s="125"/>
    </row>
    <row r="40" spans="1:4" ht="15">
      <c r="A40" s="110" t="s">
        <v>52</v>
      </c>
      <c r="B40" s="127">
        <f>B35</f>
        <v>408.148493</v>
      </c>
      <c r="C40" s="110" t="s">
        <v>53</v>
      </c>
      <c r="D40" s="125">
        <f>D35</f>
        <v>408.14849300000003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2"/>
  <sheetViews>
    <sheetView workbookViewId="0" topLeftCell="A1">
      <selection activeCell="I19" sqref="I19"/>
    </sheetView>
  </sheetViews>
  <sheetFormatPr defaultColWidth="9" defaultRowHeight="15"/>
  <cols>
    <col min="1" max="1" width="4" style="0" customWidth="1"/>
    <col min="2" max="3" width="3" style="0" customWidth="1"/>
    <col min="4" max="4" width="6.09765625" style="0" customWidth="1"/>
    <col min="5" max="5" width="29.59765625" style="0" customWidth="1"/>
    <col min="6" max="6" width="12.09765625" style="0" customWidth="1"/>
    <col min="7" max="10" width="10.796875" style="0" customWidth="1"/>
    <col min="11" max="14" width="9.796875" style="0" customWidth="1"/>
    <col min="15" max="15" width="9.59765625" style="0" customWidth="1"/>
    <col min="16" max="17" width="8.59765625" style="0" customWidth="1"/>
    <col min="18" max="18" width="9.796875" style="0" customWidth="1"/>
    <col min="19" max="19" width="8" style="0" customWidth="1"/>
    <col min="20" max="20" width="8.59765625" style="0" customWidth="1"/>
  </cols>
  <sheetData>
    <row r="1" spans="1:20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88"/>
      <c r="T1" s="94" t="s">
        <v>54</v>
      </c>
    </row>
    <row r="2" spans="1:20" ht="21.75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">
      <c r="A3" s="35"/>
      <c r="B3" s="35"/>
      <c r="C3" s="35"/>
      <c r="D3" s="35"/>
      <c r="E3" s="35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90"/>
      <c r="T3" s="37" t="s">
        <v>5</v>
      </c>
    </row>
    <row r="4" spans="1:20" ht="15">
      <c r="A4" s="42" t="s">
        <v>56</v>
      </c>
      <c r="B4" s="42"/>
      <c r="C4" s="42"/>
      <c r="D4" s="42"/>
      <c r="E4" s="42"/>
      <c r="F4" s="47" t="s">
        <v>57</v>
      </c>
      <c r="G4" s="41" t="s">
        <v>58</v>
      </c>
      <c r="H4" s="47" t="s">
        <v>59</v>
      </c>
      <c r="I4" s="47" t="s">
        <v>60</v>
      </c>
      <c r="J4" s="47" t="s">
        <v>61</v>
      </c>
      <c r="K4" s="47" t="s">
        <v>62</v>
      </c>
      <c r="L4" s="47"/>
      <c r="M4" s="47" t="s">
        <v>63</v>
      </c>
      <c r="N4" s="143" t="s">
        <v>64</v>
      </c>
      <c r="O4" s="143"/>
      <c r="P4" s="143"/>
      <c r="Q4" s="143"/>
      <c r="R4" s="143"/>
      <c r="S4" s="47" t="s">
        <v>65</v>
      </c>
      <c r="T4" s="47" t="s">
        <v>66</v>
      </c>
    </row>
    <row r="5" spans="1:20" ht="15">
      <c r="A5" s="42" t="s">
        <v>67</v>
      </c>
      <c r="B5" s="42"/>
      <c r="C5" s="42"/>
      <c r="D5" s="47" t="s">
        <v>68</v>
      </c>
      <c r="E5" s="47" t="s">
        <v>69</v>
      </c>
      <c r="F5" s="47"/>
      <c r="G5" s="41"/>
      <c r="H5" s="47"/>
      <c r="I5" s="47"/>
      <c r="J5" s="47"/>
      <c r="K5" s="144" t="s">
        <v>70</v>
      </c>
      <c r="L5" s="47" t="s">
        <v>71</v>
      </c>
      <c r="M5" s="47"/>
      <c r="N5" s="47" t="s">
        <v>72</v>
      </c>
      <c r="O5" s="47" t="s">
        <v>73</v>
      </c>
      <c r="P5" s="47" t="s">
        <v>74</v>
      </c>
      <c r="Q5" s="47" t="s">
        <v>75</v>
      </c>
      <c r="R5" s="47" t="s">
        <v>76</v>
      </c>
      <c r="S5" s="47"/>
      <c r="T5" s="47"/>
    </row>
    <row r="6" spans="1:20" ht="15">
      <c r="A6" s="141" t="s">
        <v>77</v>
      </c>
      <c r="B6" s="141" t="s">
        <v>78</v>
      </c>
      <c r="C6" s="141" t="s">
        <v>79</v>
      </c>
      <c r="D6" s="47"/>
      <c r="E6" s="47"/>
      <c r="F6" s="47"/>
      <c r="G6" s="41"/>
      <c r="H6" s="51"/>
      <c r="I6" s="51"/>
      <c r="J6" s="51"/>
      <c r="K6" s="145"/>
      <c r="L6" s="51"/>
      <c r="M6" s="51"/>
      <c r="N6" s="51"/>
      <c r="O6" s="51"/>
      <c r="P6" s="51"/>
      <c r="Q6" s="51"/>
      <c r="R6" s="51"/>
      <c r="S6" s="51"/>
      <c r="T6" s="51"/>
    </row>
    <row r="7" spans="1:20" ht="15">
      <c r="A7" s="142"/>
      <c r="B7" s="142"/>
      <c r="C7" s="142"/>
      <c r="D7" s="71">
        <v>608602</v>
      </c>
      <c r="E7" s="71" t="s">
        <v>80</v>
      </c>
      <c r="F7" s="55">
        <f>H7</f>
        <v>408.14849300000003</v>
      </c>
      <c r="G7" s="55"/>
      <c r="H7" s="72">
        <f>H8+H15+H20</f>
        <v>408.14849300000003</v>
      </c>
      <c r="I7" s="72"/>
      <c r="J7" s="55"/>
      <c r="K7" s="56"/>
      <c r="L7" s="72"/>
      <c r="M7" s="55"/>
      <c r="N7" s="56"/>
      <c r="O7" s="72"/>
      <c r="P7" s="72"/>
      <c r="Q7" s="72"/>
      <c r="R7" s="55"/>
      <c r="S7" s="56"/>
      <c r="T7" s="55"/>
    </row>
    <row r="8" spans="1:20" ht="15">
      <c r="A8" s="71" t="s">
        <v>81</v>
      </c>
      <c r="B8" s="71"/>
      <c r="C8" s="71"/>
      <c r="D8" s="71"/>
      <c r="E8" s="71" t="s">
        <v>82</v>
      </c>
      <c r="F8" s="55">
        <f aca="true" t="shared" si="0" ref="F8:F22">H8</f>
        <v>60.709264</v>
      </c>
      <c r="G8" s="55"/>
      <c r="H8" s="72">
        <f>H9+H13</f>
        <v>60.709264</v>
      </c>
      <c r="I8" s="72"/>
      <c r="J8" s="55"/>
      <c r="K8" s="56"/>
      <c r="L8" s="72"/>
      <c r="M8" s="55"/>
      <c r="N8" s="56"/>
      <c r="O8" s="72"/>
      <c r="P8" s="72"/>
      <c r="Q8" s="72"/>
      <c r="R8" s="55"/>
      <c r="S8" s="56"/>
      <c r="T8" s="55"/>
    </row>
    <row r="9" spans="1:20" ht="15">
      <c r="A9" s="71" t="s">
        <v>81</v>
      </c>
      <c r="B9" s="53" t="s">
        <v>83</v>
      </c>
      <c r="C9" s="53"/>
      <c r="D9" s="71"/>
      <c r="E9" s="71" t="s">
        <v>84</v>
      </c>
      <c r="F9" s="55">
        <f t="shared" si="0"/>
        <v>58.490511999999995</v>
      </c>
      <c r="G9" s="55"/>
      <c r="H9" s="72">
        <f>SUM(H10:H12)</f>
        <v>58.490511999999995</v>
      </c>
      <c r="I9" s="72"/>
      <c r="J9" s="55"/>
      <c r="K9" s="56"/>
      <c r="L9" s="72"/>
      <c r="M9" s="55"/>
      <c r="N9" s="56"/>
      <c r="O9" s="72"/>
      <c r="P9" s="72"/>
      <c r="Q9" s="72"/>
      <c r="R9" s="55"/>
      <c r="S9" s="56"/>
      <c r="T9" s="55"/>
    </row>
    <row r="10" spans="1:20" ht="15">
      <c r="A10" s="71" t="s">
        <v>81</v>
      </c>
      <c r="B10" s="53" t="s">
        <v>83</v>
      </c>
      <c r="C10" s="53" t="s">
        <v>83</v>
      </c>
      <c r="D10" s="71"/>
      <c r="E10" s="71" t="s">
        <v>85</v>
      </c>
      <c r="F10" s="55">
        <f t="shared" si="0"/>
        <v>38.587008</v>
      </c>
      <c r="G10" s="55"/>
      <c r="H10" s="72">
        <v>38.587008</v>
      </c>
      <c r="I10" s="72"/>
      <c r="J10" s="55"/>
      <c r="K10" s="56"/>
      <c r="L10" s="72"/>
      <c r="M10" s="55"/>
      <c r="N10" s="56"/>
      <c r="O10" s="72"/>
      <c r="P10" s="72"/>
      <c r="Q10" s="72"/>
      <c r="R10" s="55"/>
      <c r="S10" s="56"/>
      <c r="T10" s="55"/>
    </row>
    <row r="11" spans="1:20" ht="15">
      <c r="A11" s="71" t="s">
        <v>81</v>
      </c>
      <c r="B11" s="53" t="s">
        <v>83</v>
      </c>
      <c r="C11" s="53" t="s">
        <v>86</v>
      </c>
      <c r="D11" s="71"/>
      <c r="E11" s="71" t="s">
        <v>87</v>
      </c>
      <c r="F11" s="55">
        <f t="shared" si="0"/>
        <v>19.293504</v>
      </c>
      <c r="G11" s="55"/>
      <c r="H11" s="72">
        <v>19.293504</v>
      </c>
      <c r="I11" s="72"/>
      <c r="J11" s="55"/>
      <c r="K11" s="56"/>
      <c r="L11" s="72"/>
      <c r="M11" s="55"/>
      <c r="N11" s="56"/>
      <c r="O11" s="72"/>
      <c r="P11" s="72"/>
      <c r="Q11" s="72"/>
      <c r="R11" s="55"/>
      <c r="S11" s="56"/>
      <c r="T11" s="55"/>
    </row>
    <row r="12" spans="1:20" ht="15">
      <c r="A12" s="71" t="s">
        <v>81</v>
      </c>
      <c r="B12" s="53" t="s">
        <v>83</v>
      </c>
      <c r="C12" s="53" t="s">
        <v>88</v>
      </c>
      <c r="D12" s="71"/>
      <c r="E12" s="71" t="s">
        <v>89</v>
      </c>
      <c r="F12" s="55">
        <f t="shared" si="0"/>
        <v>0.61</v>
      </c>
      <c r="G12" s="55"/>
      <c r="H12" s="72">
        <v>0.61</v>
      </c>
      <c r="I12" s="72"/>
      <c r="J12" s="55"/>
      <c r="K12" s="56"/>
      <c r="L12" s="72"/>
      <c r="M12" s="55"/>
      <c r="N12" s="56"/>
      <c r="O12" s="72"/>
      <c r="P12" s="72"/>
      <c r="Q12" s="72"/>
      <c r="R12" s="55"/>
      <c r="S12" s="56"/>
      <c r="T12" s="55"/>
    </row>
    <row r="13" spans="1:20" ht="15">
      <c r="A13" s="71" t="s">
        <v>81</v>
      </c>
      <c r="B13" s="53" t="s">
        <v>88</v>
      </c>
      <c r="C13" s="53"/>
      <c r="D13" s="71"/>
      <c r="E13" s="71" t="s">
        <v>90</v>
      </c>
      <c r="F13" s="55">
        <f t="shared" si="0"/>
        <v>2.218752</v>
      </c>
      <c r="G13" s="55"/>
      <c r="H13" s="72">
        <f>H14</f>
        <v>2.218752</v>
      </c>
      <c r="I13" s="72"/>
      <c r="J13" s="55"/>
      <c r="K13" s="56"/>
      <c r="L13" s="72"/>
      <c r="M13" s="55"/>
      <c r="N13" s="56"/>
      <c r="O13" s="72"/>
      <c r="P13" s="72"/>
      <c r="Q13" s="72"/>
      <c r="R13" s="55"/>
      <c r="S13" s="56"/>
      <c r="T13" s="55"/>
    </row>
    <row r="14" spans="1:20" ht="15">
      <c r="A14" s="71" t="s">
        <v>81</v>
      </c>
      <c r="B14" s="53" t="s">
        <v>88</v>
      </c>
      <c r="C14" s="53" t="s">
        <v>88</v>
      </c>
      <c r="D14" s="71"/>
      <c r="E14" s="71" t="s">
        <v>91</v>
      </c>
      <c r="F14" s="55">
        <f t="shared" si="0"/>
        <v>2.218752</v>
      </c>
      <c r="G14" s="55"/>
      <c r="H14" s="72">
        <v>2.218752</v>
      </c>
      <c r="I14" s="72"/>
      <c r="J14" s="55"/>
      <c r="K14" s="56"/>
      <c r="L14" s="72"/>
      <c r="M14" s="55"/>
      <c r="N14" s="56"/>
      <c r="O14" s="72"/>
      <c r="P14" s="72"/>
      <c r="Q14" s="72"/>
      <c r="R14" s="55"/>
      <c r="S14" s="56"/>
      <c r="T14" s="55"/>
    </row>
    <row r="15" spans="1:20" ht="15">
      <c r="A15" s="53" t="s">
        <v>92</v>
      </c>
      <c r="B15" s="53"/>
      <c r="C15" s="53"/>
      <c r="D15" s="71"/>
      <c r="E15" s="71" t="s">
        <v>93</v>
      </c>
      <c r="F15" s="55">
        <f t="shared" si="0"/>
        <v>317.896813</v>
      </c>
      <c r="G15" s="55"/>
      <c r="H15" s="72">
        <f>H16+H18</f>
        <v>317.896813</v>
      </c>
      <c r="I15" s="72"/>
      <c r="J15" s="55"/>
      <c r="K15" s="56"/>
      <c r="L15" s="72"/>
      <c r="M15" s="55"/>
      <c r="N15" s="56"/>
      <c r="O15" s="72"/>
      <c r="P15" s="72"/>
      <c r="Q15" s="72"/>
      <c r="R15" s="55"/>
      <c r="S15" s="56"/>
      <c r="T15" s="55"/>
    </row>
    <row r="16" spans="1:20" ht="15">
      <c r="A16" s="53" t="s">
        <v>92</v>
      </c>
      <c r="B16" s="53" t="s">
        <v>94</v>
      </c>
      <c r="C16" s="53"/>
      <c r="D16" s="71"/>
      <c r="E16" s="71" t="s">
        <v>95</v>
      </c>
      <c r="F16" s="55">
        <f t="shared" si="0"/>
        <v>300.53266</v>
      </c>
      <c r="G16" s="55"/>
      <c r="H16" s="72">
        <f>H17</f>
        <v>300.53266</v>
      </c>
      <c r="I16" s="72"/>
      <c r="J16" s="55"/>
      <c r="K16" s="56"/>
      <c r="L16" s="72"/>
      <c r="M16" s="55"/>
      <c r="N16" s="56"/>
      <c r="O16" s="72"/>
      <c r="P16" s="72"/>
      <c r="Q16" s="72"/>
      <c r="R16" s="55"/>
      <c r="S16" s="56"/>
      <c r="T16" s="55"/>
    </row>
    <row r="17" spans="1:20" ht="15">
      <c r="A17" s="53" t="s">
        <v>92</v>
      </c>
      <c r="B17" s="53" t="s">
        <v>94</v>
      </c>
      <c r="C17" s="53" t="s">
        <v>96</v>
      </c>
      <c r="D17" s="71"/>
      <c r="E17" s="71" t="s">
        <v>97</v>
      </c>
      <c r="F17" s="55">
        <f t="shared" si="0"/>
        <v>300.53266</v>
      </c>
      <c r="G17" s="55"/>
      <c r="H17" s="72">
        <v>300.53266</v>
      </c>
      <c r="I17" s="72"/>
      <c r="J17" s="55"/>
      <c r="K17" s="56"/>
      <c r="L17" s="72"/>
      <c r="M17" s="55"/>
      <c r="N17" s="56"/>
      <c r="O17" s="72"/>
      <c r="P17" s="72"/>
      <c r="Q17" s="72"/>
      <c r="R17" s="55"/>
      <c r="S17" s="56"/>
      <c r="T17" s="55"/>
    </row>
    <row r="18" spans="1:20" ht="15">
      <c r="A18" s="53" t="s">
        <v>92</v>
      </c>
      <c r="B18" s="53" t="s">
        <v>98</v>
      </c>
      <c r="C18" s="53"/>
      <c r="D18" s="71"/>
      <c r="E18" s="71" t="s">
        <v>99</v>
      </c>
      <c r="F18" s="55">
        <f t="shared" si="0"/>
        <v>17.364153</v>
      </c>
      <c r="G18" s="55"/>
      <c r="H18" s="72">
        <f>H19</f>
        <v>17.364153</v>
      </c>
      <c r="I18" s="72"/>
      <c r="J18" s="55"/>
      <c r="K18" s="56"/>
      <c r="L18" s="72"/>
      <c r="M18" s="55"/>
      <c r="N18" s="56"/>
      <c r="O18" s="72"/>
      <c r="P18" s="72"/>
      <c r="Q18" s="72"/>
      <c r="R18" s="55"/>
      <c r="S18" s="56"/>
      <c r="T18" s="55"/>
    </row>
    <row r="19" spans="1:20" ht="15">
      <c r="A19" s="53" t="s">
        <v>92</v>
      </c>
      <c r="B19" s="53" t="s">
        <v>98</v>
      </c>
      <c r="C19" s="53" t="s">
        <v>100</v>
      </c>
      <c r="D19" s="71"/>
      <c r="E19" s="71" t="s">
        <v>101</v>
      </c>
      <c r="F19" s="55">
        <f t="shared" si="0"/>
        <v>17.364153</v>
      </c>
      <c r="G19" s="55"/>
      <c r="H19" s="72">
        <v>17.364153</v>
      </c>
      <c r="I19" s="72"/>
      <c r="J19" s="55"/>
      <c r="K19" s="56"/>
      <c r="L19" s="72"/>
      <c r="M19" s="55"/>
      <c r="N19" s="56"/>
      <c r="O19" s="72"/>
      <c r="P19" s="72"/>
      <c r="Q19" s="72"/>
      <c r="R19" s="55"/>
      <c r="S19" s="56"/>
      <c r="T19" s="55"/>
    </row>
    <row r="20" spans="1:20" ht="15">
      <c r="A20" s="53" t="s">
        <v>102</v>
      </c>
      <c r="B20" s="53"/>
      <c r="C20" s="53"/>
      <c r="D20" s="71"/>
      <c r="E20" s="71" t="s">
        <v>103</v>
      </c>
      <c r="F20" s="55">
        <f t="shared" si="0"/>
        <v>29.542416</v>
      </c>
      <c r="G20" s="55"/>
      <c r="H20" s="72">
        <f>H21</f>
        <v>29.542416</v>
      </c>
      <c r="I20" s="72"/>
      <c r="J20" s="55"/>
      <c r="K20" s="56"/>
      <c r="L20" s="72"/>
      <c r="M20" s="55"/>
      <c r="N20" s="56"/>
      <c r="O20" s="72"/>
      <c r="P20" s="72"/>
      <c r="Q20" s="72"/>
      <c r="R20" s="55"/>
      <c r="S20" s="56"/>
      <c r="T20" s="55"/>
    </row>
    <row r="21" spans="1:20" ht="15">
      <c r="A21" s="53" t="s">
        <v>102</v>
      </c>
      <c r="B21" s="53" t="s">
        <v>100</v>
      </c>
      <c r="C21" s="53"/>
      <c r="D21" s="71"/>
      <c r="E21" s="71" t="s">
        <v>104</v>
      </c>
      <c r="F21" s="55">
        <f t="shared" si="0"/>
        <v>29.542416</v>
      </c>
      <c r="G21" s="55"/>
      <c r="H21" s="72">
        <f>H22</f>
        <v>29.542416</v>
      </c>
      <c r="I21" s="72"/>
      <c r="J21" s="55"/>
      <c r="K21" s="56"/>
      <c r="L21" s="72"/>
      <c r="M21" s="55"/>
      <c r="N21" s="56"/>
      <c r="O21" s="72"/>
      <c r="P21" s="72"/>
      <c r="Q21" s="72"/>
      <c r="R21" s="55"/>
      <c r="S21" s="56"/>
      <c r="T21" s="55"/>
    </row>
    <row r="22" spans="1:20" ht="15">
      <c r="A22" s="53" t="s">
        <v>102</v>
      </c>
      <c r="B22" s="53" t="s">
        <v>100</v>
      </c>
      <c r="C22" s="53" t="s">
        <v>105</v>
      </c>
      <c r="D22" s="71"/>
      <c r="E22" s="71" t="s">
        <v>106</v>
      </c>
      <c r="F22" s="55">
        <f t="shared" si="0"/>
        <v>29.542416</v>
      </c>
      <c r="G22" s="55"/>
      <c r="H22" s="72">
        <v>29.542416</v>
      </c>
      <c r="I22" s="72"/>
      <c r="J22" s="55"/>
      <c r="K22" s="56"/>
      <c r="L22" s="72"/>
      <c r="M22" s="55"/>
      <c r="N22" s="56"/>
      <c r="O22" s="72"/>
      <c r="P22" s="72"/>
      <c r="Q22" s="72"/>
      <c r="R22" s="55"/>
      <c r="S22" s="56"/>
      <c r="T22" s="55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/>
  <pageMargins left="0.7" right="0.7" top="0.75" bottom="0.75" header="0.3" footer="0.3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2"/>
  <sheetViews>
    <sheetView workbookViewId="0" topLeftCell="A1">
      <selection activeCell="H17" sqref="H17"/>
    </sheetView>
  </sheetViews>
  <sheetFormatPr defaultColWidth="9" defaultRowHeight="15"/>
  <cols>
    <col min="1" max="1" width="4.09765625" style="0" customWidth="1"/>
    <col min="2" max="3" width="3" style="0" customWidth="1"/>
    <col min="4" max="4" width="8.19921875" style="0" customWidth="1"/>
    <col min="5" max="5" width="40.796875" style="0" customWidth="1"/>
    <col min="6" max="10" width="11.69921875" style="0" customWidth="1"/>
  </cols>
  <sheetData>
    <row r="1" spans="1:10" ht="15">
      <c r="A1" s="57"/>
      <c r="B1" s="57"/>
      <c r="C1" s="57"/>
      <c r="D1" s="57"/>
      <c r="E1" s="57"/>
      <c r="F1" s="57"/>
      <c r="G1" s="57"/>
      <c r="H1" s="57"/>
      <c r="I1" s="57"/>
      <c r="J1" s="59" t="s">
        <v>107</v>
      </c>
    </row>
    <row r="2" spans="1:10" ht="21.75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108"/>
      <c r="B3" s="108"/>
      <c r="C3" s="108"/>
      <c r="D3" s="108"/>
      <c r="E3" s="108"/>
      <c r="F3" s="129"/>
      <c r="G3" s="129"/>
      <c r="H3" s="129"/>
      <c r="I3" s="129"/>
      <c r="J3" s="37" t="s">
        <v>5</v>
      </c>
    </row>
    <row r="4" spans="1:10" ht="15">
      <c r="A4" s="130" t="s">
        <v>56</v>
      </c>
      <c r="B4" s="130"/>
      <c r="C4" s="130"/>
      <c r="D4" s="131"/>
      <c r="E4" s="132"/>
      <c r="F4" s="133" t="s">
        <v>57</v>
      </c>
      <c r="G4" s="133" t="s">
        <v>109</v>
      </c>
      <c r="H4" s="134" t="s">
        <v>110</v>
      </c>
      <c r="I4" s="134" t="s">
        <v>111</v>
      </c>
      <c r="J4" s="136" t="s">
        <v>112</v>
      </c>
    </row>
    <row r="5" spans="1:10" ht="15">
      <c r="A5" s="109" t="s">
        <v>67</v>
      </c>
      <c r="B5" s="109"/>
      <c r="C5" s="135"/>
      <c r="D5" s="136" t="s">
        <v>68</v>
      </c>
      <c r="E5" s="137" t="s">
        <v>113</v>
      </c>
      <c r="F5" s="133"/>
      <c r="G5" s="133"/>
      <c r="H5" s="134"/>
      <c r="I5" s="134"/>
      <c r="J5" s="136"/>
    </row>
    <row r="6" spans="1:10" ht="15">
      <c r="A6" s="138" t="s">
        <v>77</v>
      </c>
      <c r="B6" s="138" t="s">
        <v>78</v>
      </c>
      <c r="C6" s="139" t="s">
        <v>79</v>
      </c>
      <c r="D6" s="136"/>
      <c r="E6" s="137"/>
      <c r="F6" s="133"/>
      <c r="G6" s="133"/>
      <c r="H6" s="134"/>
      <c r="I6" s="134"/>
      <c r="J6" s="136"/>
    </row>
    <row r="7" spans="1:10" ht="15">
      <c r="A7" s="86"/>
      <c r="B7" s="86"/>
      <c r="C7" s="86"/>
      <c r="D7" s="71">
        <v>608602</v>
      </c>
      <c r="E7" s="71" t="s">
        <v>80</v>
      </c>
      <c r="F7" s="72">
        <f>G7+H7</f>
        <v>408.14849300000003</v>
      </c>
      <c r="G7" s="72">
        <f>G8+G15+G20</f>
        <v>366.218493</v>
      </c>
      <c r="H7" s="72">
        <f>H8+H15+H20</f>
        <v>41.93</v>
      </c>
      <c r="I7" s="140"/>
      <c r="J7" s="123"/>
    </row>
    <row r="8" spans="1:10" ht="15">
      <c r="A8" s="71" t="s">
        <v>81</v>
      </c>
      <c r="B8" s="71"/>
      <c r="C8" s="71"/>
      <c r="D8" s="71"/>
      <c r="E8" s="71" t="s">
        <v>82</v>
      </c>
      <c r="F8" s="72">
        <f aca="true" t="shared" si="0" ref="F8:F22">G8+H8</f>
        <v>60.709264</v>
      </c>
      <c r="G8" s="72">
        <f>G9+G13</f>
        <v>60.709264</v>
      </c>
      <c r="H8" s="72"/>
      <c r="I8" s="140"/>
      <c r="J8" s="123"/>
    </row>
    <row r="9" spans="1:10" ht="15">
      <c r="A9" s="71" t="s">
        <v>81</v>
      </c>
      <c r="B9" s="53" t="s">
        <v>83</v>
      </c>
      <c r="C9" s="53"/>
      <c r="D9" s="71"/>
      <c r="E9" s="71" t="s">
        <v>84</v>
      </c>
      <c r="F9" s="72">
        <f t="shared" si="0"/>
        <v>58.490511999999995</v>
      </c>
      <c r="G9" s="72">
        <f>SUM(G10:G12)</f>
        <v>58.490511999999995</v>
      </c>
      <c r="H9" s="72"/>
      <c r="I9" s="140"/>
      <c r="J9" s="123"/>
    </row>
    <row r="10" spans="1:10" ht="15">
      <c r="A10" s="71" t="s">
        <v>81</v>
      </c>
      <c r="B10" s="53" t="s">
        <v>83</v>
      </c>
      <c r="C10" s="53" t="s">
        <v>83</v>
      </c>
      <c r="D10" s="71"/>
      <c r="E10" s="71" t="s">
        <v>85</v>
      </c>
      <c r="F10" s="72">
        <f t="shared" si="0"/>
        <v>38.587008</v>
      </c>
      <c r="G10" s="72">
        <v>38.587008</v>
      </c>
      <c r="H10" s="72"/>
      <c r="I10" s="140"/>
      <c r="J10" s="123"/>
    </row>
    <row r="11" spans="1:10" ht="15">
      <c r="A11" s="71" t="s">
        <v>81</v>
      </c>
      <c r="B11" s="53" t="s">
        <v>83</v>
      </c>
      <c r="C11" s="53" t="s">
        <v>86</v>
      </c>
      <c r="D11" s="71"/>
      <c r="E11" s="71" t="s">
        <v>87</v>
      </c>
      <c r="F11" s="72">
        <f t="shared" si="0"/>
        <v>19.293504</v>
      </c>
      <c r="G11" s="72">
        <v>19.293504</v>
      </c>
      <c r="H11" s="72"/>
      <c r="I11" s="140"/>
      <c r="J11" s="123"/>
    </row>
    <row r="12" spans="1:10" ht="15">
      <c r="A12" s="71" t="s">
        <v>81</v>
      </c>
      <c r="B12" s="53" t="s">
        <v>83</v>
      </c>
      <c r="C12" s="53" t="s">
        <v>88</v>
      </c>
      <c r="D12" s="71"/>
      <c r="E12" s="71" t="s">
        <v>89</v>
      </c>
      <c r="F12" s="72">
        <f t="shared" si="0"/>
        <v>0.61</v>
      </c>
      <c r="G12" s="72">
        <v>0.61</v>
      </c>
      <c r="H12" s="72"/>
      <c r="I12" s="140"/>
      <c r="J12" s="123"/>
    </row>
    <row r="13" spans="1:10" ht="15">
      <c r="A13" s="71" t="s">
        <v>81</v>
      </c>
      <c r="B13" s="53" t="s">
        <v>88</v>
      </c>
      <c r="C13" s="53"/>
      <c r="D13" s="71"/>
      <c r="E13" s="71" t="s">
        <v>90</v>
      </c>
      <c r="F13" s="72">
        <f t="shared" si="0"/>
        <v>2.218752</v>
      </c>
      <c r="G13" s="72">
        <f>G14</f>
        <v>2.218752</v>
      </c>
      <c r="H13" s="72"/>
      <c r="I13" s="140"/>
      <c r="J13" s="123"/>
    </row>
    <row r="14" spans="1:10" ht="15">
      <c r="A14" s="71" t="s">
        <v>81</v>
      </c>
      <c r="B14" s="53" t="s">
        <v>88</v>
      </c>
      <c r="C14" s="53" t="s">
        <v>88</v>
      </c>
      <c r="D14" s="71"/>
      <c r="E14" s="71" t="s">
        <v>91</v>
      </c>
      <c r="F14" s="72">
        <f t="shared" si="0"/>
        <v>2.218752</v>
      </c>
      <c r="G14" s="72">
        <v>2.218752</v>
      </c>
      <c r="H14" s="72"/>
      <c r="I14" s="140"/>
      <c r="J14" s="123"/>
    </row>
    <row r="15" spans="1:10" ht="15">
      <c r="A15" s="53" t="s">
        <v>92</v>
      </c>
      <c r="B15" s="53"/>
      <c r="C15" s="53"/>
      <c r="D15" s="71"/>
      <c r="E15" s="71" t="s">
        <v>93</v>
      </c>
      <c r="F15" s="72">
        <f t="shared" si="0"/>
        <v>317.896813</v>
      </c>
      <c r="G15" s="72">
        <f>G16+G18</f>
        <v>275.966813</v>
      </c>
      <c r="H15" s="72">
        <f>H16</f>
        <v>41.93</v>
      </c>
      <c r="I15" s="140"/>
      <c r="J15" s="123"/>
    </row>
    <row r="16" spans="1:10" ht="15">
      <c r="A16" s="53" t="s">
        <v>92</v>
      </c>
      <c r="B16" s="53" t="s">
        <v>94</v>
      </c>
      <c r="C16" s="53"/>
      <c r="D16" s="71"/>
      <c r="E16" s="71" t="s">
        <v>95</v>
      </c>
      <c r="F16" s="72">
        <f t="shared" si="0"/>
        <v>300.53266</v>
      </c>
      <c r="G16" s="72">
        <f>G17</f>
        <v>258.60266</v>
      </c>
      <c r="H16" s="72">
        <f>H17</f>
        <v>41.93</v>
      </c>
      <c r="I16" s="140"/>
      <c r="J16" s="123"/>
    </row>
    <row r="17" spans="1:10" ht="15">
      <c r="A17" s="53" t="s">
        <v>92</v>
      </c>
      <c r="B17" s="53" t="s">
        <v>94</v>
      </c>
      <c r="C17" s="53" t="s">
        <v>96</v>
      </c>
      <c r="D17" s="71"/>
      <c r="E17" s="71" t="s">
        <v>97</v>
      </c>
      <c r="F17" s="72">
        <f t="shared" si="0"/>
        <v>300.53266</v>
      </c>
      <c r="G17" s="72">
        <f>300.53266-41.93</f>
        <v>258.60266</v>
      </c>
      <c r="H17" s="72">
        <v>41.93</v>
      </c>
      <c r="I17" s="140"/>
      <c r="J17" s="123"/>
    </row>
    <row r="18" spans="1:10" ht="15">
      <c r="A18" s="53" t="s">
        <v>92</v>
      </c>
      <c r="B18" s="53" t="s">
        <v>98</v>
      </c>
      <c r="C18" s="53"/>
      <c r="D18" s="71"/>
      <c r="E18" s="71" t="s">
        <v>99</v>
      </c>
      <c r="F18" s="72">
        <f t="shared" si="0"/>
        <v>17.364153</v>
      </c>
      <c r="G18" s="72">
        <f>G19</f>
        <v>17.364153</v>
      </c>
      <c r="H18" s="72"/>
      <c r="I18" s="140"/>
      <c r="J18" s="123"/>
    </row>
    <row r="19" spans="1:10" ht="15">
      <c r="A19" s="53" t="s">
        <v>92</v>
      </c>
      <c r="B19" s="53" t="s">
        <v>98</v>
      </c>
      <c r="C19" s="53" t="s">
        <v>100</v>
      </c>
      <c r="D19" s="71"/>
      <c r="E19" s="71" t="s">
        <v>101</v>
      </c>
      <c r="F19" s="72">
        <f t="shared" si="0"/>
        <v>17.364153</v>
      </c>
      <c r="G19" s="72">
        <v>17.364153</v>
      </c>
      <c r="H19" s="140"/>
      <c r="I19" s="140"/>
      <c r="J19" s="123"/>
    </row>
    <row r="20" spans="1:10" ht="15">
      <c r="A20" s="53" t="s">
        <v>102</v>
      </c>
      <c r="B20" s="53"/>
      <c r="C20" s="53"/>
      <c r="D20" s="71"/>
      <c r="E20" s="71" t="s">
        <v>103</v>
      </c>
      <c r="F20" s="72">
        <f t="shared" si="0"/>
        <v>29.542416</v>
      </c>
      <c r="G20" s="72">
        <f>G21</f>
        <v>29.542416</v>
      </c>
      <c r="H20" s="140"/>
      <c r="I20" s="140"/>
      <c r="J20" s="123"/>
    </row>
    <row r="21" spans="1:10" ht="15">
      <c r="A21" s="53" t="s">
        <v>102</v>
      </c>
      <c r="B21" s="53" t="s">
        <v>100</v>
      </c>
      <c r="C21" s="53"/>
      <c r="D21" s="71"/>
      <c r="E21" s="71" t="s">
        <v>104</v>
      </c>
      <c r="F21" s="72">
        <f t="shared" si="0"/>
        <v>29.542416</v>
      </c>
      <c r="G21" s="72">
        <f>G22</f>
        <v>29.542416</v>
      </c>
      <c r="H21" s="140"/>
      <c r="I21" s="140"/>
      <c r="J21" s="123"/>
    </row>
    <row r="22" spans="1:10" ht="15">
      <c r="A22" s="53" t="s">
        <v>102</v>
      </c>
      <c r="B22" s="53" t="s">
        <v>100</v>
      </c>
      <c r="C22" s="53" t="s">
        <v>105</v>
      </c>
      <c r="D22" s="71"/>
      <c r="E22" s="71" t="s">
        <v>106</v>
      </c>
      <c r="F22" s="72">
        <f t="shared" si="0"/>
        <v>29.542416</v>
      </c>
      <c r="G22" s="72">
        <v>29.542416</v>
      </c>
      <c r="H22" s="140"/>
      <c r="I22" s="140"/>
      <c r="J22" s="123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workbookViewId="0" topLeftCell="A1">
      <selection activeCell="D20" sqref="D20"/>
    </sheetView>
  </sheetViews>
  <sheetFormatPr defaultColWidth="9" defaultRowHeight="15"/>
  <cols>
    <col min="1" max="1" width="37.69921875" style="0" customWidth="1"/>
    <col min="2" max="2" width="17.59765625" style="0" customWidth="1"/>
    <col min="3" max="3" width="37.69921875" style="0" customWidth="1"/>
    <col min="4" max="8" width="17.59765625" style="0" customWidth="1"/>
  </cols>
  <sheetData>
    <row r="1" spans="1:8" ht="15">
      <c r="A1" s="107"/>
      <c r="B1" s="107"/>
      <c r="C1" s="107"/>
      <c r="D1" s="107"/>
      <c r="E1" s="107"/>
      <c r="F1" s="107"/>
      <c r="G1" s="107"/>
      <c r="H1" s="59" t="s">
        <v>114</v>
      </c>
    </row>
    <row r="2" spans="1:8" ht="21.75">
      <c r="A2" s="34" t="s">
        <v>115</v>
      </c>
      <c r="B2" s="34"/>
      <c r="C2" s="34"/>
      <c r="D2" s="34"/>
      <c r="E2" s="34"/>
      <c r="F2" s="34"/>
      <c r="G2" s="34"/>
      <c r="H2" s="34"/>
    </row>
    <row r="3" spans="1:8" ht="15">
      <c r="A3" s="108"/>
      <c r="B3" s="108"/>
      <c r="C3" s="57"/>
      <c r="D3" s="57"/>
      <c r="E3" s="57"/>
      <c r="F3" s="57"/>
      <c r="G3" s="57"/>
      <c r="H3" s="37" t="s">
        <v>5</v>
      </c>
    </row>
    <row r="4" spans="1:8" ht="15">
      <c r="A4" s="109" t="s">
        <v>6</v>
      </c>
      <c r="B4" s="109"/>
      <c r="C4" s="109" t="s">
        <v>7</v>
      </c>
      <c r="D4" s="109"/>
      <c r="E4" s="109"/>
      <c r="F4" s="109"/>
      <c r="G4" s="109"/>
      <c r="H4" s="109"/>
    </row>
    <row r="5" spans="1:8" ht="15">
      <c r="A5" s="110" t="s">
        <v>8</v>
      </c>
      <c r="B5" s="111" t="s">
        <v>116</v>
      </c>
      <c r="C5" s="110" t="s">
        <v>8</v>
      </c>
      <c r="D5" s="110" t="s">
        <v>57</v>
      </c>
      <c r="E5" s="112" t="s">
        <v>117</v>
      </c>
      <c r="F5" s="113" t="s">
        <v>118</v>
      </c>
      <c r="G5" s="110" t="s">
        <v>119</v>
      </c>
      <c r="H5" s="113" t="s">
        <v>120</v>
      </c>
    </row>
    <row r="6" spans="1:8" ht="15">
      <c r="A6" s="114" t="s">
        <v>121</v>
      </c>
      <c r="B6" s="106">
        <f>SUM(B7:B9)</f>
        <v>408.148493</v>
      </c>
      <c r="C6" s="114" t="s">
        <v>122</v>
      </c>
      <c r="D6" s="115">
        <f>SUM(E6:H6)</f>
        <v>408.14849300000003</v>
      </c>
      <c r="E6" s="115">
        <f>SUM(E7:E35)</f>
        <v>408.14849300000003</v>
      </c>
      <c r="F6" s="115"/>
      <c r="G6" s="115"/>
      <c r="H6" s="115"/>
    </row>
    <row r="7" spans="1:8" ht="15">
      <c r="A7" s="114" t="s">
        <v>123</v>
      </c>
      <c r="B7" s="106">
        <v>408.148493</v>
      </c>
      <c r="C7" s="114" t="s">
        <v>124</v>
      </c>
      <c r="D7" s="116"/>
      <c r="E7" s="106"/>
      <c r="F7" s="117"/>
      <c r="G7" s="117"/>
      <c r="H7" s="115"/>
    </row>
    <row r="8" spans="1:8" ht="15">
      <c r="A8" s="118" t="s">
        <v>125</v>
      </c>
      <c r="B8" s="115"/>
      <c r="C8" s="114" t="s">
        <v>126</v>
      </c>
      <c r="D8" s="116"/>
      <c r="E8" s="106"/>
      <c r="F8" s="117"/>
      <c r="G8" s="117"/>
      <c r="H8" s="115"/>
    </row>
    <row r="9" spans="1:8" ht="15">
      <c r="A9" s="118" t="s">
        <v>127</v>
      </c>
      <c r="B9" s="115"/>
      <c r="C9" s="114" t="s">
        <v>128</v>
      </c>
      <c r="D9" s="116"/>
      <c r="E9" s="106"/>
      <c r="F9" s="117"/>
      <c r="G9" s="117"/>
      <c r="H9" s="115"/>
    </row>
    <row r="10" spans="1:8" ht="15">
      <c r="A10" s="118" t="s">
        <v>129</v>
      </c>
      <c r="B10" s="115"/>
      <c r="C10" s="114" t="s">
        <v>130</v>
      </c>
      <c r="D10" s="116"/>
      <c r="E10" s="106"/>
      <c r="F10" s="117"/>
      <c r="G10" s="117"/>
      <c r="H10" s="115"/>
    </row>
    <row r="11" spans="1:8" ht="15">
      <c r="A11" s="118" t="s">
        <v>123</v>
      </c>
      <c r="B11" s="115"/>
      <c r="C11" s="114" t="s">
        <v>131</v>
      </c>
      <c r="D11" s="116"/>
      <c r="E11" s="106"/>
      <c r="F11" s="117"/>
      <c r="G11" s="117"/>
      <c r="H11" s="115"/>
    </row>
    <row r="12" spans="1:8" ht="15">
      <c r="A12" s="118" t="s">
        <v>125</v>
      </c>
      <c r="B12" s="115"/>
      <c r="C12" s="114" t="s">
        <v>132</v>
      </c>
      <c r="D12" s="116"/>
      <c r="E12" s="106"/>
      <c r="F12" s="117"/>
      <c r="G12" s="117"/>
      <c r="H12" s="115"/>
    </row>
    <row r="13" spans="1:8" ht="15">
      <c r="A13" s="118" t="s">
        <v>127</v>
      </c>
      <c r="B13" s="115"/>
      <c r="C13" s="114" t="s">
        <v>133</v>
      </c>
      <c r="D13" s="116"/>
      <c r="E13" s="106"/>
      <c r="F13" s="117"/>
      <c r="G13" s="117"/>
      <c r="H13" s="115"/>
    </row>
    <row r="14" spans="1:8" ht="15">
      <c r="A14" s="118" t="s">
        <v>134</v>
      </c>
      <c r="B14" s="115"/>
      <c r="C14" s="114" t="s">
        <v>135</v>
      </c>
      <c r="D14" s="115">
        <f>SUM(E14:H14)</f>
        <v>60.709264</v>
      </c>
      <c r="E14" s="106">
        <v>60.709264</v>
      </c>
      <c r="F14" s="117"/>
      <c r="G14" s="117"/>
      <c r="H14" s="115"/>
    </row>
    <row r="15" spans="1:8" ht="15">
      <c r="A15" s="119"/>
      <c r="B15" s="119"/>
      <c r="C15" s="114" t="s">
        <v>136</v>
      </c>
      <c r="D15" s="116"/>
      <c r="E15" s="106"/>
      <c r="F15" s="117"/>
      <c r="G15" s="117"/>
      <c r="H15" s="115"/>
    </row>
    <row r="16" spans="1:8" ht="15">
      <c r="A16" s="119"/>
      <c r="B16" s="115"/>
      <c r="C16" s="114" t="s">
        <v>137</v>
      </c>
      <c r="D16" s="115">
        <f>SUM(E16:H16)</f>
        <v>317.896813</v>
      </c>
      <c r="E16" s="106">
        <v>317.896813</v>
      </c>
      <c r="F16" s="117"/>
      <c r="G16" s="117"/>
      <c r="H16" s="115"/>
    </row>
    <row r="17" spans="1:8" ht="15">
      <c r="A17" s="120"/>
      <c r="B17" s="121"/>
      <c r="C17" s="114" t="s">
        <v>138</v>
      </c>
      <c r="D17" s="116"/>
      <c r="E17" s="106"/>
      <c r="F17" s="117"/>
      <c r="G17" s="117"/>
      <c r="H17" s="115"/>
    </row>
    <row r="18" spans="1:8" ht="15">
      <c r="A18" s="120"/>
      <c r="B18" s="121"/>
      <c r="C18" s="114" t="s">
        <v>139</v>
      </c>
      <c r="D18" s="116"/>
      <c r="E18" s="106"/>
      <c r="F18" s="117"/>
      <c r="G18" s="117"/>
      <c r="H18" s="115"/>
    </row>
    <row r="19" spans="1:8" ht="15">
      <c r="A19" s="120"/>
      <c r="B19" s="121"/>
      <c r="C19" s="114" t="s">
        <v>140</v>
      </c>
      <c r="D19" s="116"/>
      <c r="E19" s="106"/>
      <c r="F19" s="117"/>
      <c r="G19" s="117"/>
      <c r="H19" s="115"/>
    </row>
    <row r="20" spans="1:8" ht="15">
      <c r="A20" s="120"/>
      <c r="B20" s="122"/>
      <c r="C20" s="114" t="s">
        <v>141</v>
      </c>
      <c r="D20" s="116"/>
      <c r="E20" s="106"/>
      <c r="F20" s="117"/>
      <c r="G20" s="117"/>
      <c r="H20" s="115"/>
    </row>
    <row r="21" spans="1:8" ht="15">
      <c r="A21" s="119"/>
      <c r="B21" s="123"/>
      <c r="C21" s="114" t="s">
        <v>142</v>
      </c>
      <c r="D21" s="116"/>
      <c r="E21" s="106"/>
      <c r="F21" s="117"/>
      <c r="G21" s="117"/>
      <c r="H21" s="115"/>
    </row>
    <row r="22" spans="1:8" ht="15">
      <c r="A22" s="119"/>
      <c r="B22" s="106"/>
      <c r="C22" s="114" t="s">
        <v>143</v>
      </c>
      <c r="D22" s="116"/>
      <c r="E22" s="106"/>
      <c r="F22" s="117"/>
      <c r="G22" s="117"/>
      <c r="H22" s="115"/>
    </row>
    <row r="23" spans="1:8" ht="15">
      <c r="A23" s="119"/>
      <c r="B23" s="106"/>
      <c r="C23" s="114" t="s">
        <v>144</v>
      </c>
      <c r="D23" s="116"/>
      <c r="E23" s="106"/>
      <c r="F23" s="117"/>
      <c r="G23" s="117"/>
      <c r="H23" s="115"/>
    </row>
    <row r="24" spans="1:8" ht="15">
      <c r="A24" s="119"/>
      <c r="B24" s="106"/>
      <c r="C24" s="114" t="s">
        <v>145</v>
      </c>
      <c r="D24" s="116"/>
      <c r="E24" s="106"/>
      <c r="F24" s="117"/>
      <c r="G24" s="117"/>
      <c r="H24" s="115"/>
    </row>
    <row r="25" spans="1:8" ht="15">
      <c r="A25" s="119"/>
      <c r="B25" s="106"/>
      <c r="C25" s="114" t="s">
        <v>146</v>
      </c>
      <c r="D25" s="116"/>
      <c r="E25" s="106"/>
      <c r="F25" s="117"/>
      <c r="G25" s="117"/>
      <c r="H25" s="115"/>
    </row>
    <row r="26" spans="1:8" ht="15">
      <c r="A26" s="114"/>
      <c r="B26" s="106"/>
      <c r="C26" s="114" t="s">
        <v>147</v>
      </c>
      <c r="D26" s="115">
        <f>SUM(E26:H26)</f>
        <v>29.542416</v>
      </c>
      <c r="E26" s="106">
        <v>29.542416</v>
      </c>
      <c r="F26" s="117"/>
      <c r="G26" s="117"/>
      <c r="H26" s="115"/>
    </row>
    <row r="27" spans="1:8" ht="15">
      <c r="A27" s="114"/>
      <c r="B27" s="106"/>
      <c r="C27" s="114" t="s">
        <v>148</v>
      </c>
      <c r="D27" s="116"/>
      <c r="E27" s="106"/>
      <c r="F27" s="117"/>
      <c r="G27" s="117"/>
      <c r="H27" s="115"/>
    </row>
    <row r="28" spans="1:8" ht="15">
      <c r="A28" s="114"/>
      <c r="B28" s="106"/>
      <c r="C28" s="114" t="s">
        <v>149</v>
      </c>
      <c r="D28" s="116"/>
      <c r="E28" s="106"/>
      <c r="F28" s="117"/>
      <c r="G28" s="117"/>
      <c r="H28" s="115"/>
    </row>
    <row r="29" spans="1:8" ht="15">
      <c r="A29" s="114"/>
      <c r="B29" s="106"/>
      <c r="C29" s="114" t="s">
        <v>150</v>
      </c>
      <c r="D29" s="116"/>
      <c r="E29" s="106"/>
      <c r="F29" s="117"/>
      <c r="G29" s="117"/>
      <c r="H29" s="115"/>
    </row>
    <row r="30" spans="1:8" ht="15">
      <c r="A30" s="114"/>
      <c r="B30" s="106"/>
      <c r="C30" s="114" t="s">
        <v>151</v>
      </c>
      <c r="D30" s="116"/>
      <c r="E30" s="106"/>
      <c r="F30" s="117"/>
      <c r="G30" s="117"/>
      <c r="H30" s="115"/>
    </row>
    <row r="31" spans="1:8" ht="15">
      <c r="A31" s="114"/>
      <c r="B31" s="106"/>
      <c r="C31" s="114" t="s">
        <v>152</v>
      </c>
      <c r="D31" s="116"/>
      <c r="E31" s="106"/>
      <c r="F31" s="117"/>
      <c r="G31" s="117"/>
      <c r="H31" s="115"/>
    </row>
    <row r="32" spans="1:8" ht="15">
      <c r="A32" s="114"/>
      <c r="B32" s="106"/>
      <c r="C32" s="114" t="s">
        <v>153</v>
      </c>
      <c r="D32" s="116"/>
      <c r="E32" s="106"/>
      <c r="F32" s="117"/>
      <c r="G32" s="117"/>
      <c r="H32" s="115"/>
    </row>
    <row r="33" spans="1:8" ht="15">
      <c r="A33" s="114"/>
      <c r="B33" s="106"/>
      <c r="C33" s="114" t="s">
        <v>154</v>
      </c>
      <c r="D33" s="116"/>
      <c r="E33" s="106"/>
      <c r="F33" s="117"/>
      <c r="G33" s="117"/>
      <c r="H33" s="115"/>
    </row>
    <row r="34" spans="1:8" ht="15">
      <c r="A34" s="114"/>
      <c r="B34" s="106"/>
      <c r="C34" s="114" t="s">
        <v>155</v>
      </c>
      <c r="D34" s="116"/>
      <c r="E34" s="106"/>
      <c r="F34" s="124"/>
      <c r="G34" s="124"/>
      <c r="H34" s="106"/>
    </row>
    <row r="35" spans="1:8" ht="15">
      <c r="A35" s="110"/>
      <c r="B35" s="125"/>
      <c r="C35" s="114" t="s">
        <v>156</v>
      </c>
      <c r="D35" s="125"/>
      <c r="E35" s="106"/>
      <c r="F35" s="126"/>
      <c r="G35" s="126"/>
      <c r="H35" s="126"/>
    </row>
    <row r="36" spans="1:8" ht="15">
      <c r="A36" s="114"/>
      <c r="B36" s="106"/>
      <c r="C36" s="114" t="s">
        <v>157</v>
      </c>
      <c r="D36" s="116"/>
      <c r="E36" s="124"/>
      <c r="F36" s="124"/>
      <c r="G36" s="124"/>
      <c r="H36" s="106"/>
    </row>
    <row r="37" spans="1:8" ht="15">
      <c r="A37" s="114"/>
      <c r="B37" s="127"/>
      <c r="C37" s="114"/>
      <c r="D37" s="125"/>
      <c r="E37" s="128"/>
      <c r="F37" s="128"/>
      <c r="G37" s="128"/>
      <c r="H37" s="128"/>
    </row>
    <row r="38" spans="1:8" ht="15">
      <c r="A38" s="110" t="s">
        <v>52</v>
      </c>
      <c r="B38" s="127"/>
      <c r="C38" s="110" t="s">
        <v>53</v>
      </c>
      <c r="D38" s="116"/>
      <c r="E38" s="125"/>
      <c r="F38" s="125"/>
      <c r="G38" s="125"/>
      <c r="H38" s="125"/>
    </row>
  </sheetData>
  <sheetProtection/>
  <mergeCells count="1">
    <mergeCell ref="A2:H2"/>
  </mergeCells>
  <printOptions/>
  <pageMargins left="0.7" right="0.7" top="0.75" bottom="0.75" header="0.3" footer="0.3"/>
  <pageSetup fitToHeight="1" fitToWidth="1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22"/>
  <sheetViews>
    <sheetView workbookViewId="0" topLeftCell="A1">
      <selection activeCell="D7" sqref="D7"/>
    </sheetView>
  </sheetViews>
  <sheetFormatPr defaultColWidth="9" defaultRowHeight="15"/>
  <cols>
    <col min="1" max="2" width="5.59765625" style="0" customWidth="1"/>
    <col min="3" max="3" width="8.09765625" style="0" customWidth="1"/>
    <col min="4" max="4" width="31.09765625" style="0" customWidth="1"/>
    <col min="5" max="5" width="9.796875" style="0" customWidth="1"/>
    <col min="6" max="9" width="8.8984375" style="0" customWidth="1"/>
    <col min="10" max="10" width="4.8984375" style="0" customWidth="1"/>
    <col min="11" max="12" width="8.09765625" style="0" customWidth="1"/>
    <col min="13" max="13" width="4.8984375" style="0" customWidth="1"/>
    <col min="14" max="15" width="8.09765625" style="0" customWidth="1"/>
    <col min="16" max="19" width="8.8984375" style="0" customWidth="1"/>
    <col min="20" max="20" width="4.8984375" style="0" customWidth="1"/>
    <col min="21" max="22" width="6.5" style="0" customWidth="1"/>
    <col min="23" max="23" width="4.8984375" style="0" customWidth="1"/>
    <col min="24" max="25" width="6.5" style="0" customWidth="1"/>
    <col min="26" max="27" width="8.8984375" style="0" customWidth="1"/>
    <col min="28" max="28" width="6.5" style="0" customWidth="1"/>
    <col min="29" max="29" width="8.8984375" style="0" customWidth="1"/>
    <col min="30" max="30" width="4.8984375" style="0" customWidth="1"/>
    <col min="31" max="32" width="6.5" style="0" customWidth="1"/>
    <col min="33" max="33" width="4.8984375" style="0" customWidth="1"/>
    <col min="34" max="35" width="6.5" style="0" customWidth="1"/>
    <col min="36" max="36" width="8.09765625" style="0" customWidth="1"/>
    <col min="37" max="37" width="6.5" style="0" customWidth="1"/>
    <col min="38" max="38" width="8.09765625" style="0" customWidth="1"/>
    <col min="39" max="39" width="4.8984375" style="0" customWidth="1"/>
    <col min="40" max="40" width="6.5" style="0" customWidth="1"/>
    <col min="41" max="41" width="10.59765625" style="0" customWidth="1"/>
  </cols>
  <sheetData>
    <row r="1" spans="1:41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89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9"/>
      <c r="AN1" s="89"/>
      <c r="AO1" s="33" t="s">
        <v>158</v>
      </c>
    </row>
    <row r="2" spans="1:41" ht="21.75">
      <c r="A2" s="77" t="s">
        <v>159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1" ht="15">
      <c r="A3" s="35"/>
      <c r="B3" s="35"/>
      <c r="C3" s="35"/>
      <c r="D3" s="35"/>
      <c r="E3" s="60"/>
      <c r="F3" s="60"/>
      <c r="G3" s="60"/>
      <c r="H3" s="60"/>
      <c r="I3" s="60"/>
      <c r="J3" s="60"/>
      <c r="K3" s="60"/>
      <c r="L3" s="60"/>
      <c r="M3" s="60"/>
      <c r="N3" s="60"/>
      <c r="O3" s="89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90"/>
      <c r="AJ3" s="90"/>
      <c r="AK3" s="90"/>
      <c r="AL3" s="90"/>
      <c r="AM3" s="89"/>
      <c r="AN3" s="89"/>
      <c r="AO3" s="37" t="s">
        <v>5</v>
      </c>
    </row>
    <row r="4" spans="1:41" ht="15">
      <c r="A4" s="42" t="s">
        <v>56</v>
      </c>
      <c r="B4" s="42"/>
      <c r="C4" s="95"/>
      <c r="D4" s="96"/>
      <c r="E4" s="41" t="s">
        <v>160</v>
      </c>
      <c r="F4" s="97" t="s">
        <v>161</v>
      </c>
      <c r="G4" s="80"/>
      <c r="H4" s="80"/>
      <c r="I4" s="80"/>
      <c r="J4" s="80"/>
      <c r="K4" s="80"/>
      <c r="L4" s="80"/>
      <c r="M4" s="80"/>
      <c r="N4" s="80"/>
      <c r="O4" s="82"/>
      <c r="P4" s="91" t="s">
        <v>162</v>
      </c>
      <c r="Q4" s="80"/>
      <c r="R4" s="80"/>
      <c r="S4" s="80"/>
      <c r="T4" s="80"/>
      <c r="U4" s="80"/>
      <c r="V4" s="82"/>
      <c r="W4" s="92"/>
      <c r="X4" s="92"/>
      <c r="Y4" s="92"/>
      <c r="Z4" s="91" t="s">
        <v>163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41" ht="15">
      <c r="A5" s="80" t="s">
        <v>67</v>
      </c>
      <c r="B5" s="80"/>
      <c r="C5" s="46" t="s">
        <v>68</v>
      </c>
      <c r="D5" s="46" t="s">
        <v>113</v>
      </c>
      <c r="E5" s="41"/>
      <c r="F5" s="98" t="s">
        <v>57</v>
      </c>
      <c r="G5" s="99" t="s">
        <v>164</v>
      </c>
      <c r="H5" s="100"/>
      <c r="I5" s="104"/>
      <c r="J5" s="104" t="s">
        <v>165</v>
      </c>
      <c r="K5" s="100"/>
      <c r="L5" s="100"/>
      <c r="M5" s="99" t="s">
        <v>166</v>
      </c>
      <c r="N5" s="100"/>
      <c r="O5" s="105"/>
      <c r="P5" s="98" t="s">
        <v>57</v>
      </c>
      <c r="Q5" s="99" t="s">
        <v>164</v>
      </c>
      <c r="R5" s="100"/>
      <c r="S5" s="100"/>
      <c r="T5" s="99" t="s">
        <v>165</v>
      </c>
      <c r="U5" s="100"/>
      <c r="V5" s="105"/>
      <c r="W5" s="104" t="s">
        <v>119</v>
      </c>
      <c r="X5" s="104"/>
      <c r="Y5" s="104"/>
      <c r="Z5" s="98" t="s">
        <v>57</v>
      </c>
      <c r="AA5" s="99" t="s">
        <v>164</v>
      </c>
      <c r="AB5" s="100"/>
      <c r="AC5" s="100"/>
      <c r="AD5" s="99" t="s">
        <v>165</v>
      </c>
      <c r="AE5" s="100"/>
      <c r="AF5" s="100"/>
      <c r="AG5" s="99" t="s">
        <v>166</v>
      </c>
      <c r="AH5" s="100"/>
      <c r="AI5" s="100"/>
      <c r="AJ5" s="99" t="s">
        <v>167</v>
      </c>
      <c r="AK5" s="100"/>
      <c r="AL5" s="100"/>
      <c r="AM5" s="99" t="s">
        <v>120</v>
      </c>
      <c r="AN5" s="100"/>
      <c r="AO5" s="100"/>
    </row>
    <row r="6" spans="1:41" ht="15">
      <c r="A6" s="51" t="s">
        <v>77</v>
      </c>
      <c r="B6" s="51" t="s">
        <v>78</v>
      </c>
      <c r="C6" s="50"/>
      <c r="D6" s="50"/>
      <c r="E6" s="52"/>
      <c r="F6" s="101"/>
      <c r="G6" s="102" t="s">
        <v>72</v>
      </c>
      <c r="H6" s="51" t="s">
        <v>109</v>
      </c>
      <c r="I6" s="47" t="s">
        <v>110</v>
      </c>
      <c r="J6" s="47" t="s">
        <v>72</v>
      </c>
      <c r="K6" s="51" t="s">
        <v>109</v>
      </c>
      <c r="L6" s="51" t="s">
        <v>110</v>
      </c>
      <c r="M6" s="102" t="s">
        <v>72</v>
      </c>
      <c r="N6" s="51" t="s">
        <v>109</v>
      </c>
      <c r="O6" s="50" t="s">
        <v>110</v>
      </c>
      <c r="P6" s="101"/>
      <c r="Q6" s="102" t="s">
        <v>72</v>
      </c>
      <c r="R6" s="51" t="s">
        <v>109</v>
      </c>
      <c r="S6" s="51" t="s">
        <v>110</v>
      </c>
      <c r="T6" s="102" t="s">
        <v>72</v>
      </c>
      <c r="U6" s="51" t="s">
        <v>109</v>
      </c>
      <c r="V6" s="50" t="s">
        <v>110</v>
      </c>
      <c r="W6" s="51" t="s">
        <v>72</v>
      </c>
      <c r="X6" s="51" t="s">
        <v>109</v>
      </c>
      <c r="Y6" s="51" t="s">
        <v>110</v>
      </c>
      <c r="Z6" s="101"/>
      <c r="AA6" s="102" t="s">
        <v>72</v>
      </c>
      <c r="AB6" s="51" t="s">
        <v>109</v>
      </c>
      <c r="AC6" s="51" t="s">
        <v>110</v>
      </c>
      <c r="AD6" s="102" t="s">
        <v>72</v>
      </c>
      <c r="AE6" s="51" t="s">
        <v>109</v>
      </c>
      <c r="AF6" s="51" t="s">
        <v>110</v>
      </c>
      <c r="AG6" s="102" t="s">
        <v>72</v>
      </c>
      <c r="AH6" s="51" t="s">
        <v>109</v>
      </c>
      <c r="AI6" s="51" t="s">
        <v>110</v>
      </c>
      <c r="AJ6" s="102" t="s">
        <v>72</v>
      </c>
      <c r="AK6" s="51" t="s">
        <v>109</v>
      </c>
      <c r="AL6" s="51" t="s">
        <v>110</v>
      </c>
      <c r="AM6" s="102" t="s">
        <v>72</v>
      </c>
      <c r="AN6" s="51" t="s">
        <v>109</v>
      </c>
      <c r="AO6" s="51" t="s">
        <v>110</v>
      </c>
    </row>
    <row r="7" spans="1:41" ht="15">
      <c r="A7" s="86"/>
      <c r="B7" s="86"/>
      <c r="C7" s="71">
        <v>608602</v>
      </c>
      <c r="D7" s="71" t="s">
        <v>80</v>
      </c>
      <c r="E7" s="72">
        <f>F7</f>
        <v>408.14849300000003</v>
      </c>
      <c r="F7" s="72">
        <f>G7</f>
        <v>408.14849300000003</v>
      </c>
      <c r="G7" s="72">
        <f>SUM(H7:I7)</f>
        <v>408.14849300000003</v>
      </c>
      <c r="H7" s="72">
        <f>H8+H15+H20</f>
        <v>366.218493</v>
      </c>
      <c r="I7" s="55">
        <f>I8+I15+I20</f>
        <v>41.93</v>
      </c>
      <c r="J7" s="55"/>
      <c r="K7" s="72"/>
      <c r="L7" s="55"/>
      <c r="M7" s="56"/>
      <c r="N7" s="72"/>
      <c r="O7" s="55"/>
      <c r="P7" s="56"/>
      <c r="Q7" s="72"/>
      <c r="R7" s="72"/>
      <c r="S7" s="55"/>
      <c r="T7" s="56"/>
      <c r="U7" s="72"/>
      <c r="V7" s="72"/>
      <c r="W7" s="55"/>
      <c r="X7" s="56"/>
      <c r="Y7" s="55"/>
      <c r="Z7" s="56"/>
      <c r="AA7" s="72"/>
      <c r="AB7" s="72"/>
      <c r="AC7" s="55"/>
      <c r="AD7" s="56"/>
      <c r="AE7" s="72"/>
      <c r="AF7" s="55"/>
      <c r="AG7" s="56"/>
      <c r="AH7" s="72"/>
      <c r="AI7" s="55"/>
      <c r="AJ7" s="56"/>
      <c r="AK7" s="72"/>
      <c r="AL7" s="55"/>
      <c r="AM7" s="56"/>
      <c r="AN7" s="72"/>
      <c r="AO7" s="55"/>
    </row>
    <row r="8" spans="1:41" ht="15">
      <c r="A8" s="71" t="s">
        <v>81</v>
      </c>
      <c r="B8" s="71"/>
      <c r="C8" s="53"/>
      <c r="D8" s="71" t="s">
        <v>82</v>
      </c>
      <c r="E8" s="72">
        <f aca="true" t="shared" si="0" ref="E8:E22">F8</f>
        <v>60.709264</v>
      </c>
      <c r="F8" s="72">
        <f>G8</f>
        <v>60.709264</v>
      </c>
      <c r="G8" s="72">
        <f>H8+I8</f>
        <v>60.709264</v>
      </c>
      <c r="H8" s="55">
        <f>H9+H13</f>
        <v>60.709264</v>
      </c>
      <c r="I8" s="55"/>
      <c r="J8" s="55"/>
      <c r="K8" s="72"/>
      <c r="L8" s="55"/>
      <c r="M8" s="56"/>
      <c r="N8" s="72"/>
      <c r="O8" s="55"/>
      <c r="P8" s="56"/>
      <c r="Q8" s="72"/>
      <c r="R8" s="72"/>
      <c r="S8" s="55"/>
      <c r="T8" s="56"/>
      <c r="U8" s="72"/>
      <c r="V8" s="72"/>
      <c r="W8" s="55"/>
      <c r="X8" s="56"/>
      <c r="Y8" s="55"/>
      <c r="Z8" s="56"/>
      <c r="AA8" s="72"/>
      <c r="AB8" s="72"/>
      <c r="AC8" s="55"/>
      <c r="AD8" s="56"/>
      <c r="AE8" s="72"/>
      <c r="AF8" s="55"/>
      <c r="AG8" s="56"/>
      <c r="AH8" s="72"/>
      <c r="AI8" s="55"/>
      <c r="AJ8" s="56"/>
      <c r="AK8" s="72"/>
      <c r="AL8" s="55"/>
      <c r="AM8" s="56"/>
      <c r="AN8" s="72"/>
      <c r="AO8" s="55"/>
    </row>
    <row r="9" spans="1:41" ht="15">
      <c r="A9" s="71" t="s">
        <v>81</v>
      </c>
      <c r="B9" s="53" t="s">
        <v>83</v>
      </c>
      <c r="C9" s="53"/>
      <c r="D9" s="71" t="s">
        <v>84</v>
      </c>
      <c r="E9" s="72">
        <f t="shared" si="0"/>
        <v>58.490511999999995</v>
      </c>
      <c r="F9" s="72">
        <f aca="true" t="shared" si="1" ref="F9:F22">G9</f>
        <v>58.490511999999995</v>
      </c>
      <c r="G9" s="72">
        <f aca="true" t="shared" si="2" ref="G9:G22">H9+I9</f>
        <v>58.490511999999995</v>
      </c>
      <c r="H9" s="55">
        <f>SUM(H10:H12)</f>
        <v>58.490511999999995</v>
      </c>
      <c r="I9" s="55"/>
      <c r="J9" s="55"/>
      <c r="K9" s="72"/>
      <c r="L9" s="55"/>
      <c r="M9" s="56"/>
      <c r="N9" s="72"/>
      <c r="O9" s="55"/>
      <c r="P9" s="56"/>
      <c r="Q9" s="72"/>
      <c r="R9" s="72"/>
      <c r="S9" s="55"/>
      <c r="T9" s="56"/>
      <c r="U9" s="72"/>
      <c r="V9" s="72"/>
      <c r="W9" s="55"/>
      <c r="X9" s="56"/>
      <c r="Y9" s="55"/>
      <c r="Z9" s="56"/>
      <c r="AA9" s="72"/>
      <c r="AB9" s="72"/>
      <c r="AC9" s="55"/>
      <c r="AD9" s="56"/>
      <c r="AE9" s="72"/>
      <c r="AF9" s="55"/>
      <c r="AG9" s="56"/>
      <c r="AH9" s="72"/>
      <c r="AI9" s="55"/>
      <c r="AJ9" s="56"/>
      <c r="AK9" s="72"/>
      <c r="AL9" s="55"/>
      <c r="AM9" s="56"/>
      <c r="AN9" s="72"/>
      <c r="AO9" s="55"/>
    </row>
    <row r="10" spans="1:41" ht="15">
      <c r="A10" s="71" t="s">
        <v>81</v>
      </c>
      <c r="B10" s="53" t="s">
        <v>83</v>
      </c>
      <c r="C10" s="53"/>
      <c r="D10" s="71" t="s">
        <v>85</v>
      </c>
      <c r="E10" s="72">
        <f t="shared" si="0"/>
        <v>38.587008</v>
      </c>
      <c r="F10" s="72">
        <f t="shared" si="1"/>
        <v>38.587008</v>
      </c>
      <c r="G10" s="72">
        <f t="shared" si="2"/>
        <v>38.587008</v>
      </c>
      <c r="H10" s="55">
        <v>38.587008</v>
      </c>
      <c r="I10" s="55"/>
      <c r="J10" s="55"/>
      <c r="K10" s="72"/>
      <c r="L10" s="55"/>
      <c r="M10" s="56"/>
      <c r="N10" s="72"/>
      <c r="O10" s="55"/>
      <c r="P10" s="56"/>
      <c r="Q10" s="72"/>
      <c r="R10" s="72"/>
      <c r="S10" s="55"/>
      <c r="T10" s="56"/>
      <c r="U10" s="72"/>
      <c r="V10" s="72"/>
      <c r="W10" s="55"/>
      <c r="X10" s="56"/>
      <c r="Y10" s="55"/>
      <c r="Z10" s="56"/>
      <c r="AA10" s="72"/>
      <c r="AB10" s="72"/>
      <c r="AC10" s="55"/>
      <c r="AD10" s="56"/>
      <c r="AE10" s="72"/>
      <c r="AF10" s="55"/>
      <c r="AG10" s="56"/>
      <c r="AH10" s="72"/>
      <c r="AI10" s="55"/>
      <c r="AJ10" s="56"/>
      <c r="AK10" s="72"/>
      <c r="AL10" s="55"/>
      <c r="AM10" s="56"/>
      <c r="AN10" s="72"/>
      <c r="AO10" s="55"/>
    </row>
    <row r="11" spans="1:41" ht="15">
      <c r="A11" s="71" t="s">
        <v>81</v>
      </c>
      <c r="B11" s="53" t="s">
        <v>83</v>
      </c>
      <c r="C11" s="53"/>
      <c r="D11" s="71" t="s">
        <v>87</v>
      </c>
      <c r="E11" s="72">
        <f t="shared" si="0"/>
        <v>19.293504</v>
      </c>
      <c r="F11" s="72">
        <f t="shared" si="1"/>
        <v>19.293504</v>
      </c>
      <c r="G11" s="72">
        <f t="shared" si="2"/>
        <v>19.293504</v>
      </c>
      <c r="H11" s="55">
        <v>19.293504</v>
      </c>
      <c r="I11" s="55"/>
      <c r="J11" s="55"/>
      <c r="K11" s="72"/>
      <c r="L11" s="55"/>
      <c r="M11" s="56"/>
      <c r="N11" s="72"/>
      <c r="O11" s="55"/>
      <c r="P11" s="56"/>
      <c r="Q11" s="72"/>
      <c r="R11" s="72"/>
      <c r="S11" s="55"/>
      <c r="T11" s="56"/>
      <c r="U11" s="72"/>
      <c r="V11" s="72"/>
      <c r="W11" s="55"/>
      <c r="X11" s="56"/>
      <c r="Y11" s="55"/>
      <c r="Z11" s="56"/>
      <c r="AA11" s="72"/>
      <c r="AB11" s="72"/>
      <c r="AC11" s="55"/>
      <c r="AD11" s="56"/>
      <c r="AE11" s="72"/>
      <c r="AF11" s="55"/>
      <c r="AG11" s="56"/>
      <c r="AH11" s="72"/>
      <c r="AI11" s="55"/>
      <c r="AJ11" s="56"/>
      <c r="AK11" s="72"/>
      <c r="AL11" s="55"/>
      <c r="AM11" s="56"/>
      <c r="AN11" s="72"/>
      <c r="AO11" s="55"/>
    </row>
    <row r="12" spans="1:41" ht="15">
      <c r="A12" s="71" t="s">
        <v>81</v>
      </c>
      <c r="B12" s="53" t="s">
        <v>83</v>
      </c>
      <c r="C12" s="53"/>
      <c r="D12" s="71" t="s">
        <v>89</v>
      </c>
      <c r="E12" s="72">
        <f t="shared" si="0"/>
        <v>0.61</v>
      </c>
      <c r="F12" s="72">
        <f t="shared" si="1"/>
        <v>0.61</v>
      </c>
      <c r="G12" s="72">
        <f t="shared" si="2"/>
        <v>0.61</v>
      </c>
      <c r="H12" s="55">
        <v>0.61</v>
      </c>
      <c r="I12" s="55"/>
      <c r="J12" s="55"/>
      <c r="K12" s="72"/>
      <c r="L12" s="55"/>
      <c r="M12" s="56"/>
      <c r="N12" s="72"/>
      <c r="O12" s="55"/>
      <c r="P12" s="56"/>
      <c r="Q12" s="72"/>
      <c r="R12" s="72"/>
      <c r="S12" s="55"/>
      <c r="T12" s="56"/>
      <c r="U12" s="72"/>
      <c r="V12" s="72"/>
      <c r="W12" s="55"/>
      <c r="X12" s="56"/>
      <c r="Y12" s="55"/>
      <c r="Z12" s="56"/>
      <c r="AA12" s="72"/>
      <c r="AB12" s="72"/>
      <c r="AC12" s="55"/>
      <c r="AD12" s="56"/>
      <c r="AE12" s="72"/>
      <c r="AF12" s="55"/>
      <c r="AG12" s="56"/>
      <c r="AH12" s="72"/>
      <c r="AI12" s="55"/>
      <c r="AJ12" s="56"/>
      <c r="AK12" s="72"/>
      <c r="AL12" s="55"/>
      <c r="AM12" s="56"/>
      <c r="AN12" s="72"/>
      <c r="AO12" s="55"/>
    </row>
    <row r="13" spans="1:41" ht="15">
      <c r="A13" s="71" t="s">
        <v>81</v>
      </c>
      <c r="B13" s="53" t="s">
        <v>88</v>
      </c>
      <c r="C13" s="53"/>
      <c r="D13" s="71" t="s">
        <v>90</v>
      </c>
      <c r="E13" s="72">
        <f t="shared" si="0"/>
        <v>2.218752</v>
      </c>
      <c r="F13" s="72">
        <f t="shared" si="1"/>
        <v>2.218752</v>
      </c>
      <c r="G13" s="72">
        <f t="shared" si="2"/>
        <v>2.218752</v>
      </c>
      <c r="H13" s="55">
        <f aca="true" t="shared" si="3" ref="H13:H18">H14</f>
        <v>2.218752</v>
      </c>
      <c r="I13" s="55"/>
      <c r="J13" s="55"/>
      <c r="K13" s="72"/>
      <c r="L13" s="55"/>
      <c r="M13" s="56"/>
      <c r="N13" s="72"/>
      <c r="O13" s="55"/>
      <c r="P13" s="56"/>
      <c r="Q13" s="72"/>
      <c r="R13" s="72"/>
      <c r="S13" s="55"/>
      <c r="T13" s="56"/>
      <c r="U13" s="72"/>
      <c r="V13" s="72"/>
      <c r="W13" s="55"/>
      <c r="X13" s="56"/>
      <c r="Y13" s="55"/>
      <c r="Z13" s="56"/>
      <c r="AA13" s="72"/>
      <c r="AB13" s="72"/>
      <c r="AC13" s="55"/>
      <c r="AD13" s="56"/>
      <c r="AE13" s="72"/>
      <c r="AF13" s="55"/>
      <c r="AG13" s="56"/>
      <c r="AH13" s="72"/>
      <c r="AI13" s="55"/>
      <c r="AJ13" s="56"/>
      <c r="AK13" s="72"/>
      <c r="AL13" s="55"/>
      <c r="AM13" s="56"/>
      <c r="AN13" s="72"/>
      <c r="AO13" s="55"/>
    </row>
    <row r="14" spans="1:41" ht="15">
      <c r="A14" s="71" t="s">
        <v>81</v>
      </c>
      <c r="B14" s="53" t="s">
        <v>88</v>
      </c>
      <c r="C14" s="53"/>
      <c r="D14" s="71" t="s">
        <v>91</v>
      </c>
      <c r="E14" s="72">
        <f t="shared" si="0"/>
        <v>2.218752</v>
      </c>
      <c r="F14" s="72">
        <f t="shared" si="1"/>
        <v>2.218752</v>
      </c>
      <c r="G14" s="72">
        <f t="shared" si="2"/>
        <v>2.218752</v>
      </c>
      <c r="H14" s="55">
        <v>2.218752</v>
      </c>
      <c r="I14" s="55"/>
      <c r="J14" s="55"/>
      <c r="K14" s="72"/>
      <c r="L14" s="55"/>
      <c r="M14" s="56"/>
      <c r="N14" s="72"/>
      <c r="O14" s="55"/>
      <c r="P14" s="56"/>
      <c r="Q14" s="72"/>
      <c r="R14" s="72"/>
      <c r="S14" s="55"/>
      <c r="T14" s="56"/>
      <c r="U14" s="72"/>
      <c r="V14" s="72"/>
      <c r="W14" s="55"/>
      <c r="X14" s="56"/>
      <c r="Y14" s="55"/>
      <c r="Z14" s="56"/>
      <c r="AA14" s="72"/>
      <c r="AB14" s="72"/>
      <c r="AC14" s="55"/>
      <c r="AD14" s="56"/>
      <c r="AE14" s="72"/>
      <c r="AF14" s="55"/>
      <c r="AG14" s="56"/>
      <c r="AH14" s="72"/>
      <c r="AI14" s="55"/>
      <c r="AJ14" s="56"/>
      <c r="AK14" s="72"/>
      <c r="AL14" s="55"/>
      <c r="AM14" s="56"/>
      <c r="AN14" s="72"/>
      <c r="AO14" s="55"/>
    </row>
    <row r="15" spans="1:41" ht="15">
      <c r="A15" s="53" t="s">
        <v>92</v>
      </c>
      <c r="B15" s="53"/>
      <c r="C15" s="53"/>
      <c r="D15" s="71" t="s">
        <v>93</v>
      </c>
      <c r="E15" s="72">
        <f t="shared" si="0"/>
        <v>317.896813</v>
      </c>
      <c r="F15" s="72">
        <f t="shared" si="1"/>
        <v>317.896813</v>
      </c>
      <c r="G15" s="72">
        <f t="shared" si="2"/>
        <v>317.896813</v>
      </c>
      <c r="H15" s="55">
        <f>H16+H18</f>
        <v>275.966813</v>
      </c>
      <c r="I15" s="55">
        <f>I16</f>
        <v>41.93</v>
      </c>
      <c r="J15" s="55"/>
      <c r="K15" s="72"/>
      <c r="L15" s="55"/>
      <c r="M15" s="56"/>
      <c r="N15" s="72"/>
      <c r="O15" s="55"/>
      <c r="P15" s="56"/>
      <c r="Q15" s="72"/>
      <c r="R15" s="72"/>
      <c r="S15" s="55"/>
      <c r="T15" s="56"/>
      <c r="U15" s="72"/>
      <c r="V15" s="72"/>
      <c r="W15" s="55"/>
      <c r="X15" s="56"/>
      <c r="Y15" s="55"/>
      <c r="Z15" s="56"/>
      <c r="AA15" s="72"/>
      <c r="AB15" s="72"/>
      <c r="AC15" s="55"/>
      <c r="AD15" s="56"/>
      <c r="AE15" s="72"/>
      <c r="AF15" s="55"/>
      <c r="AG15" s="56"/>
      <c r="AH15" s="72"/>
      <c r="AI15" s="55"/>
      <c r="AJ15" s="56"/>
      <c r="AK15" s="72"/>
      <c r="AL15" s="55"/>
      <c r="AM15" s="56"/>
      <c r="AN15" s="72"/>
      <c r="AO15" s="55"/>
    </row>
    <row r="16" spans="1:41" ht="15">
      <c r="A16" s="53" t="s">
        <v>92</v>
      </c>
      <c r="B16" s="53" t="s">
        <v>94</v>
      </c>
      <c r="C16" s="53"/>
      <c r="D16" s="71" t="s">
        <v>95</v>
      </c>
      <c r="E16" s="72">
        <f t="shared" si="0"/>
        <v>300.53266</v>
      </c>
      <c r="F16" s="72">
        <f t="shared" si="1"/>
        <v>300.53266</v>
      </c>
      <c r="G16" s="72">
        <f t="shared" si="2"/>
        <v>300.53266</v>
      </c>
      <c r="H16" s="55">
        <f t="shared" si="3"/>
        <v>258.60266</v>
      </c>
      <c r="I16" s="55">
        <f>I17</f>
        <v>41.93</v>
      </c>
      <c r="J16" s="55"/>
      <c r="K16" s="72"/>
      <c r="L16" s="55"/>
      <c r="M16" s="56"/>
      <c r="N16" s="72"/>
      <c r="O16" s="55"/>
      <c r="P16" s="56"/>
      <c r="Q16" s="72"/>
      <c r="R16" s="72"/>
      <c r="S16" s="55"/>
      <c r="T16" s="56"/>
      <c r="U16" s="72"/>
      <c r="V16" s="72"/>
      <c r="W16" s="55"/>
      <c r="X16" s="56"/>
      <c r="Y16" s="55"/>
      <c r="Z16" s="56"/>
      <c r="AA16" s="72"/>
      <c r="AB16" s="72"/>
      <c r="AC16" s="55"/>
      <c r="AD16" s="56"/>
      <c r="AE16" s="72"/>
      <c r="AF16" s="55"/>
      <c r="AG16" s="56"/>
      <c r="AH16" s="72"/>
      <c r="AI16" s="55"/>
      <c r="AJ16" s="56"/>
      <c r="AK16" s="72"/>
      <c r="AL16" s="55"/>
      <c r="AM16" s="56"/>
      <c r="AN16" s="72"/>
      <c r="AO16" s="55"/>
    </row>
    <row r="17" spans="1:41" ht="15">
      <c r="A17" s="53" t="s">
        <v>92</v>
      </c>
      <c r="B17" s="53" t="s">
        <v>94</v>
      </c>
      <c r="C17" s="53"/>
      <c r="D17" s="71" t="s">
        <v>97</v>
      </c>
      <c r="E17" s="72">
        <f t="shared" si="0"/>
        <v>300.53266</v>
      </c>
      <c r="F17" s="72">
        <f t="shared" si="1"/>
        <v>300.53266</v>
      </c>
      <c r="G17" s="72">
        <f t="shared" si="2"/>
        <v>300.53266</v>
      </c>
      <c r="H17" s="55">
        <f>300.53266-41.93</f>
        <v>258.60266</v>
      </c>
      <c r="I17" s="55">
        <v>41.93</v>
      </c>
      <c r="J17" s="55"/>
      <c r="K17" s="72"/>
      <c r="L17" s="55"/>
      <c r="M17" s="56"/>
      <c r="N17" s="72"/>
      <c r="O17" s="55"/>
      <c r="P17" s="56"/>
      <c r="Q17" s="72"/>
      <c r="R17" s="72"/>
      <c r="S17" s="55"/>
      <c r="T17" s="56"/>
      <c r="U17" s="72"/>
      <c r="V17" s="72"/>
      <c r="W17" s="55"/>
      <c r="X17" s="56"/>
      <c r="Y17" s="55"/>
      <c r="Z17" s="56"/>
      <c r="AA17" s="72"/>
      <c r="AB17" s="72"/>
      <c r="AC17" s="55"/>
      <c r="AD17" s="56"/>
      <c r="AE17" s="72"/>
      <c r="AF17" s="55"/>
      <c r="AG17" s="56"/>
      <c r="AH17" s="72"/>
      <c r="AI17" s="55"/>
      <c r="AJ17" s="56"/>
      <c r="AK17" s="72"/>
      <c r="AL17" s="55"/>
      <c r="AM17" s="56"/>
      <c r="AN17" s="72"/>
      <c r="AO17" s="55"/>
    </row>
    <row r="18" spans="1:41" ht="15">
      <c r="A18" s="53" t="s">
        <v>92</v>
      </c>
      <c r="B18" s="53" t="s">
        <v>98</v>
      </c>
      <c r="C18" s="53"/>
      <c r="D18" s="71" t="s">
        <v>99</v>
      </c>
      <c r="E18" s="72">
        <f t="shared" si="0"/>
        <v>17.364153</v>
      </c>
      <c r="F18" s="72">
        <f t="shared" si="1"/>
        <v>17.364153</v>
      </c>
      <c r="G18" s="72">
        <f t="shared" si="2"/>
        <v>17.364153</v>
      </c>
      <c r="H18" s="55">
        <f t="shared" si="3"/>
        <v>17.364153</v>
      </c>
      <c r="I18" s="55"/>
      <c r="J18" s="55"/>
      <c r="K18" s="72"/>
      <c r="L18" s="55"/>
      <c r="M18" s="56"/>
      <c r="N18" s="72"/>
      <c r="O18" s="55"/>
      <c r="P18" s="56"/>
      <c r="Q18" s="72"/>
      <c r="R18" s="72"/>
      <c r="S18" s="55"/>
      <c r="T18" s="56"/>
      <c r="U18" s="72"/>
      <c r="V18" s="72"/>
      <c r="W18" s="55"/>
      <c r="X18" s="56"/>
      <c r="Y18" s="55"/>
      <c r="Z18" s="56"/>
      <c r="AA18" s="72"/>
      <c r="AB18" s="72"/>
      <c r="AC18" s="55"/>
      <c r="AD18" s="56"/>
      <c r="AE18" s="72"/>
      <c r="AF18" s="55"/>
      <c r="AG18" s="56"/>
      <c r="AH18" s="72"/>
      <c r="AI18" s="55"/>
      <c r="AJ18" s="56"/>
      <c r="AK18" s="72"/>
      <c r="AL18" s="55"/>
      <c r="AM18" s="56"/>
      <c r="AN18" s="72"/>
      <c r="AO18" s="55"/>
    </row>
    <row r="19" spans="1:41" ht="15">
      <c r="A19" s="53" t="s">
        <v>92</v>
      </c>
      <c r="B19" s="53" t="s">
        <v>98</v>
      </c>
      <c r="C19" s="53"/>
      <c r="D19" s="71" t="s">
        <v>101</v>
      </c>
      <c r="E19" s="72">
        <f t="shared" si="0"/>
        <v>17.364153</v>
      </c>
      <c r="F19" s="72">
        <f t="shared" si="1"/>
        <v>17.364153</v>
      </c>
      <c r="G19" s="72">
        <f t="shared" si="2"/>
        <v>17.364153</v>
      </c>
      <c r="H19" s="55">
        <v>17.364153</v>
      </c>
      <c r="I19" s="106"/>
      <c r="J19" s="55"/>
      <c r="K19" s="72"/>
      <c r="L19" s="55"/>
      <c r="M19" s="56"/>
      <c r="N19" s="72"/>
      <c r="O19" s="55"/>
      <c r="P19" s="56"/>
      <c r="Q19" s="72"/>
      <c r="R19" s="72"/>
      <c r="S19" s="55"/>
      <c r="T19" s="56"/>
      <c r="U19" s="72"/>
      <c r="V19" s="72"/>
      <c r="W19" s="55"/>
      <c r="X19" s="56"/>
      <c r="Y19" s="55"/>
      <c r="Z19" s="56"/>
      <c r="AA19" s="72"/>
      <c r="AB19" s="72"/>
      <c r="AC19" s="55"/>
      <c r="AD19" s="56"/>
      <c r="AE19" s="72"/>
      <c r="AF19" s="55"/>
      <c r="AG19" s="56"/>
      <c r="AH19" s="72"/>
      <c r="AI19" s="55"/>
      <c r="AJ19" s="56"/>
      <c r="AK19" s="72"/>
      <c r="AL19" s="55"/>
      <c r="AM19" s="56"/>
      <c r="AN19" s="72"/>
      <c r="AO19" s="55"/>
    </row>
    <row r="20" spans="1:41" ht="15">
      <c r="A20" s="53" t="s">
        <v>102</v>
      </c>
      <c r="B20" s="53"/>
      <c r="C20" s="53"/>
      <c r="D20" s="71" t="s">
        <v>103</v>
      </c>
      <c r="E20" s="72">
        <f t="shared" si="0"/>
        <v>29.542416</v>
      </c>
      <c r="F20" s="72">
        <f t="shared" si="1"/>
        <v>29.542416</v>
      </c>
      <c r="G20" s="72">
        <f t="shared" si="2"/>
        <v>29.542416</v>
      </c>
      <c r="H20" s="55">
        <f>H21</f>
        <v>29.542416</v>
      </c>
      <c r="I20" s="106"/>
      <c r="J20" s="55"/>
      <c r="K20" s="72"/>
      <c r="L20" s="55"/>
      <c r="M20" s="56"/>
      <c r="N20" s="72"/>
      <c r="O20" s="55"/>
      <c r="P20" s="56"/>
      <c r="Q20" s="72"/>
      <c r="R20" s="72"/>
      <c r="S20" s="55"/>
      <c r="T20" s="56"/>
      <c r="U20" s="72"/>
      <c r="V20" s="72"/>
      <c r="W20" s="55"/>
      <c r="X20" s="56"/>
      <c r="Y20" s="55"/>
      <c r="Z20" s="56"/>
      <c r="AA20" s="72"/>
      <c r="AB20" s="72"/>
      <c r="AC20" s="55"/>
      <c r="AD20" s="56"/>
      <c r="AE20" s="72"/>
      <c r="AF20" s="55"/>
      <c r="AG20" s="56"/>
      <c r="AH20" s="72"/>
      <c r="AI20" s="55"/>
      <c r="AJ20" s="56"/>
      <c r="AK20" s="72"/>
      <c r="AL20" s="55"/>
      <c r="AM20" s="56"/>
      <c r="AN20" s="72"/>
      <c r="AO20" s="55"/>
    </row>
    <row r="21" spans="1:41" ht="15">
      <c r="A21" s="53" t="s">
        <v>102</v>
      </c>
      <c r="B21" s="53" t="s">
        <v>100</v>
      </c>
      <c r="C21" s="53"/>
      <c r="D21" s="71" t="s">
        <v>104</v>
      </c>
      <c r="E21" s="72">
        <f t="shared" si="0"/>
        <v>29.542416</v>
      </c>
      <c r="F21" s="72">
        <f t="shared" si="1"/>
        <v>29.542416</v>
      </c>
      <c r="G21" s="72">
        <f t="shared" si="2"/>
        <v>29.542416</v>
      </c>
      <c r="H21" s="55">
        <f>H22</f>
        <v>29.542416</v>
      </c>
      <c r="I21" s="106"/>
      <c r="J21" s="55"/>
      <c r="K21" s="72"/>
      <c r="L21" s="55"/>
      <c r="M21" s="56"/>
      <c r="N21" s="72"/>
      <c r="O21" s="55"/>
      <c r="P21" s="56"/>
      <c r="Q21" s="72"/>
      <c r="R21" s="72"/>
      <c r="S21" s="55"/>
      <c r="T21" s="56"/>
      <c r="U21" s="72"/>
      <c r="V21" s="72"/>
      <c r="W21" s="55"/>
      <c r="X21" s="56"/>
      <c r="Y21" s="55"/>
      <c r="Z21" s="56"/>
      <c r="AA21" s="72"/>
      <c r="AB21" s="72"/>
      <c r="AC21" s="55"/>
      <c r="AD21" s="56"/>
      <c r="AE21" s="72"/>
      <c r="AF21" s="55"/>
      <c r="AG21" s="56"/>
      <c r="AH21" s="72"/>
      <c r="AI21" s="55"/>
      <c r="AJ21" s="56"/>
      <c r="AK21" s="72"/>
      <c r="AL21" s="55"/>
      <c r="AM21" s="56"/>
      <c r="AN21" s="72"/>
      <c r="AO21" s="55"/>
    </row>
    <row r="22" spans="1:41" ht="15">
      <c r="A22" s="53" t="s">
        <v>102</v>
      </c>
      <c r="B22" s="53" t="s">
        <v>100</v>
      </c>
      <c r="C22" s="53"/>
      <c r="D22" s="71" t="s">
        <v>106</v>
      </c>
      <c r="E22" s="72">
        <f t="shared" si="0"/>
        <v>29.542416</v>
      </c>
      <c r="F22" s="72">
        <f t="shared" si="1"/>
        <v>29.542416</v>
      </c>
      <c r="G22" s="72">
        <f t="shared" si="2"/>
        <v>29.542416</v>
      </c>
      <c r="H22" s="55">
        <v>29.542416</v>
      </c>
      <c r="I22" s="106"/>
      <c r="J22" s="55"/>
      <c r="K22" s="72"/>
      <c r="L22" s="55"/>
      <c r="M22" s="56"/>
      <c r="N22" s="72"/>
      <c r="O22" s="55"/>
      <c r="P22" s="56"/>
      <c r="Q22" s="72"/>
      <c r="R22" s="72"/>
      <c r="S22" s="55"/>
      <c r="T22" s="56"/>
      <c r="U22" s="72"/>
      <c r="V22" s="72"/>
      <c r="W22" s="55"/>
      <c r="X22" s="56"/>
      <c r="Y22" s="55"/>
      <c r="Z22" s="56"/>
      <c r="AA22" s="72"/>
      <c r="AB22" s="72"/>
      <c r="AC22" s="55"/>
      <c r="AD22" s="56"/>
      <c r="AE22" s="72"/>
      <c r="AF22" s="55"/>
      <c r="AG22" s="56"/>
      <c r="AH22" s="72"/>
      <c r="AI22" s="55"/>
      <c r="AJ22" s="56"/>
      <c r="AK22" s="72"/>
      <c r="AL22" s="55"/>
      <c r="AM22" s="56"/>
      <c r="AN22" s="72"/>
      <c r="AO22" s="55"/>
    </row>
  </sheetData>
  <sheetProtection/>
  <mergeCells count="6">
    <mergeCell ref="C5:C6"/>
    <mergeCell ref="D5:D6"/>
    <mergeCell ref="E4:E6"/>
    <mergeCell ref="F5:F6"/>
    <mergeCell ref="P5:P6"/>
    <mergeCell ref="Z5:Z6"/>
  </mergeCells>
  <printOptions/>
  <pageMargins left="0.7" right="0.7" top="0.75" bottom="0.75" header="0.3" footer="0.3"/>
  <pageSetup fitToHeight="1" fitToWidth="1" horizontalDpi="600" verticalDpi="600" orientation="landscape" paperSize="9" scale="3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C22"/>
  <sheetViews>
    <sheetView workbookViewId="0" topLeftCell="A1">
      <pane xSplit="4" ySplit="6" topLeftCell="E7" activePane="bottomRight" state="frozen"/>
      <selection pane="bottomRight" activeCell="A17" sqref="A17:C17"/>
    </sheetView>
  </sheetViews>
  <sheetFormatPr defaultColWidth="9" defaultRowHeight="15"/>
  <cols>
    <col min="1" max="1" width="3.3984375" style="0" customWidth="1"/>
    <col min="2" max="2" width="3.296875" style="0" customWidth="1"/>
    <col min="3" max="3" width="4.3984375" style="0" customWidth="1"/>
    <col min="4" max="4" width="28.8984375" style="0" customWidth="1"/>
    <col min="5" max="50" width="9.3984375" style="0" customWidth="1"/>
    <col min="51" max="51" width="8.8984375" style="0" customWidth="1"/>
    <col min="52" max="53" width="9.3984375" style="0" customWidth="1"/>
    <col min="54" max="54" width="6.5" style="0" customWidth="1"/>
    <col min="55" max="61" width="9.3984375" style="0" customWidth="1"/>
    <col min="62" max="64" width="5.796875" style="0" customWidth="1"/>
    <col min="65" max="71" width="9.3984375" style="0" customWidth="1"/>
    <col min="72" max="79" width="6.09765625" style="0" customWidth="1"/>
    <col min="80" max="81" width="9.3984375" style="0" customWidth="1"/>
  </cols>
  <sheetData>
    <row r="1" spans="1:81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88"/>
      <c r="AE1" s="88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94" t="s">
        <v>168</v>
      </c>
    </row>
    <row r="2" spans="1:81" ht="21.75">
      <c r="A2" s="77" t="s">
        <v>169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</row>
    <row r="3" spans="1:81" ht="15">
      <c r="A3" s="36"/>
      <c r="B3" s="36"/>
      <c r="C3" s="36"/>
      <c r="D3" s="36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 t="s">
        <v>5</v>
      </c>
    </row>
    <row r="4" spans="1:81" ht="15">
      <c r="A4" s="41" t="s">
        <v>56</v>
      </c>
      <c r="B4" s="41"/>
      <c r="C4" s="41"/>
      <c r="D4" s="41"/>
      <c r="E4" s="46" t="s">
        <v>57</v>
      </c>
      <c r="F4" s="82" t="s">
        <v>170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2" t="s">
        <v>171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2" t="s">
        <v>172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91" t="s">
        <v>173</v>
      </c>
      <c r="BI4" s="91"/>
      <c r="BJ4" s="91"/>
      <c r="BK4" s="91"/>
      <c r="BL4" s="92"/>
      <c r="BM4" s="80" t="s">
        <v>174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</row>
    <row r="5" spans="1:81" ht="15">
      <c r="A5" s="38" t="s">
        <v>67</v>
      </c>
      <c r="B5" s="38"/>
      <c r="C5" s="84"/>
      <c r="D5" s="62" t="s">
        <v>175</v>
      </c>
      <c r="E5" s="47"/>
      <c r="F5" s="85" t="s">
        <v>72</v>
      </c>
      <c r="G5" s="85" t="s">
        <v>176</v>
      </c>
      <c r="H5" s="85" t="s">
        <v>177</v>
      </c>
      <c r="I5" s="85" t="s">
        <v>178</v>
      </c>
      <c r="J5" s="85" t="s">
        <v>179</v>
      </c>
      <c r="K5" s="85" t="s">
        <v>180</v>
      </c>
      <c r="L5" s="85" t="s">
        <v>181</v>
      </c>
      <c r="M5" s="47" t="s">
        <v>182</v>
      </c>
      <c r="N5" s="47" t="s">
        <v>183</v>
      </c>
      <c r="O5" s="47" t="s">
        <v>184</v>
      </c>
      <c r="P5" s="47" t="s">
        <v>185</v>
      </c>
      <c r="Q5" s="47" t="s">
        <v>186</v>
      </c>
      <c r="R5" s="47" t="s">
        <v>187</v>
      </c>
      <c r="S5" s="47" t="s">
        <v>188</v>
      </c>
      <c r="T5" s="85" t="s">
        <v>72</v>
      </c>
      <c r="U5" s="85" t="s">
        <v>189</v>
      </c>
      <c r="V5" s="85" t="s">
        <v>190</v>
      </c>
      <c r="W5" s="85" t="s">
        <v>191</v>
      </c>
      <c r="X5" s="85" t="s">
        <v>192</v>
      </c>
      <c r="Y5" s="85" t="s">
        <v>193</v>
      </c>
      <c r="Z5" s="85" t="s">
        <v>194</v>
      </c>
      <c r="AA5" s="85" t="s">
        <v>195</v>
      </c>
      <c r="AB5" s="85" t="s">
        <v>196</v>
      </c>
      <c r="AC5" s="85" t="s">
        <v>197</v>
      </c>
      <c r="AD5" s="85" t="s">
        <v>198</v>
      </c>
      <c r="AE5" s="85" t="s">
        <v>199</v>
      </c>
      <c r="AF5" s="85" t="s">
        <v>200</v>
      </c>
      <c r="AG5" s="85" t="s">
        <v>201</v>
      </c>
      <c r="AH5" s="85" t="s">
        <v>202</v>
      </c>
      <c r="AI5" s="85" t="s">
        <v>203</v>
      </c>
      <c r="AJ5" s="85" t="s">
        <v>204</v>
      </c>
      <c r="AK5" s="85" t="s">
        <v>205</v>
      </c>
      <c r="AL5" s="85" t="s">
        <v>206</v>
      </c>
      <c r="AM5" s="85" t="s">
        <v>207</v>
      </c>
      <c r="AN5" s="85" t="s">
        <v>208</v>
      </c>
      <c r="AO5" s="85" t="s">
        <v>209</v>
      </c>
      <c r="AP5" s="85" t="s">
        <v>210</v>
      </c>
      <c r="AQ5" s="85" t="s">
        <v>211</v>
      </c>
      <c r="AR5" s="85" t="s">
        <v>212</v>
      </c>
      <c r="AS5" s="85" t="s">
        <v>213</v>
      </c>
      <c r="AT5" s="85" t="s">
        <v>214</v>
      </c>
      <c r="AU5" s="85" t="s">
        <v>215</v>
      </c>
      <c r="AV5" s="85" t="s">
        <v>72</v>
      </c>
      <c r="AW5" s="85" t="s">
        <v>216</v>
      </c>
      <c r="AX5" s="85" t="s">
        <v>217</v>
      </c>
      <c r="AY5" s="85" t="s">
        <v>218</v>
      </c>
      <c r="AZ5" s="85" t="s">
        <v>219</v>
      </c>
      <c r="BA5" s="85" t="s">
        <v>220</v>
      </c>
      <c r="BB5" s="85" t="s">
        <v>221</v>
      </c>
      <c r="BC5" s="85" t="s">
        <v>222</v>
      </c>
      <c r="BD5" s="85" t="s">
        <v>223</v>
      </c>
      <c r="BE5" s="85" t="s">
        <v>224</v>
      </c>
      <c r="BF5" s="85" t="s">
        <v>225</v>
      </c>
      <c r="BG5" s="62" t="s">
        <v>226</v>
      </c>
      <c r="BH5" s="46" t="s">
        <v>72</v>
      </c>
      <c r="BI5" s="46" t="s">
        <v>227</v>
      </c>
      <c r="BJ5" s="46" t="s">
        <v>228</v>
      </c>
      <c r="BK5" s="46" t="s">
        <v>229</v>
      </c>
      <c r="BL5" s="46" t="s">
        <v>230</v>
      </c>
      <c r="BM5" s="47" t="s">
        <v>72</v>
      </c>
      <c r="BN5" s="47" t="s">
        <v>231</v>
      </c>
      <c r="BO5" s="47" t="s">
        <v>232</v>
      </c>
      <c r="BP5" s="47" t="s">
        <v>233</v>
      </c>
      <c r="BQ5" s="47" t="s">
        <v>234</v>
      </c>
      <c r="BR5" s="47" t="s">
        <v>235</v>
      </c>
      <c r="BS5" s="47" t="s">
        <v>236</v>
      </c>
      <c r="BT5" s="47" t="s">
        <v>237</v>
      </c>
      <c r="BU5" s="47" t="s">
        <v>238</v>
      </c>
      <c r="BV5" s="47" t="s">
        <v>239</v>
      </c>
      <c r="BW5" s="47" t="s">
        <v>240</v>
      </c>
      <c r="BX5" s="47" t="s">
        <v>241</v>
      </c>
      <c r="BY5" s="47" t="s">
        <v>242</v>
      </c>
      <c r="BZ5" s="47" t="s">
        <v>243</v>
      </c>
      <c r="CA5" s="45" t="s">
        <v>244</v>
      </c>
      <c r="CB5" s="45" t="s">
        <v>245</v>
      </c>
      <c r="CC5" s="47" t="s">
        <v>246</v>
      </c>
    </row>
    <row r="6" spans="1:81" ht="15">
      <c r="A6" s="48" t="s">
        <v>77</v>
      </c>
      <c r="B6" s="48" t="s">
        <v>78</v>
      </c>
      <c r="C6" s="49" t="s">
        <v>79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0"/>
      <c r="BH6" s="50"/>
      <c r="BI6" s="50"/>
      <c r="BJ6" s="50"/>
      <c r="BK6" s="50"/>
      <c r="BL6" s="50"/>
      <c r="BM6" s="51"/>
      <c r="BN6" s="51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5"/>
      <c r="CB6" s="45"/>
      <c r="CC6" s="47"/>
    </row>
    <row r="7" spans="1:81" ht="15">
      <c r="A7" s="86"/>
      <c r="B7" s="86"/>
      <c r="C7" s="86"/>
      <c r="D7" s="71" t="s">
        <v>80</v>
      </c>
      <c r="E7" s="87">
        <f aca="true" t="shared" si="0" ref="E7:E22">F7+T7+AV7+BH7+BM7</f>
        <v>408.14849300000003</v>
      </c>
      <c r="F7" s="87">
        <f>SUM(G7:S7)</f>
        <v>357.34163300000006</v>
      </c>
      <c r="G7" s="87">
        <f aca="true" t="shared" si="1" ref="G7:N7">G8+G15+G20</f>
        <v>221.9544</v>
      </c>
      <c r="H7" s="87">
        <f t="shared" si="1"/>
        <v>19.878</v>
      </c>
      <c r="I7" s="87"/>
      <c r="J7" s="87"/>
      <c r="K7" s="87">
        <f t="shared" si="1"/>
        <v>2.3364</v>
      </c>
      <c r="L7" s="87">
        <f t="shared" si="1"/>
        <v>38.587008</v>
      </c>
      <c r="M7" s="87">
        <f t="shared" si="1"/>
        <v>19.293504</v>
      </c>
      <c r="N7" s="87">
        <f t="shared" si="1"/>
        <v>16.881816</v>
      </c>
      <c r="O7" s="87"/>
      <c r="P7" s="87">
        <f aca="true" t="shared" si="2" ref="P7:T7">P8+P15+P20</f>
        <v>2.7010889999999996</v>
      </c>
      <c r="Q7" s="87">
        <f t="shared" si="2"/>
        <v>29.542416</v>
      </c>
      <c r="R7" s="87">
        <f t="shared" si="2"/>
        <v>2.867</v>
      </c>
      <c r="S7" s="87">
        <f t="shared" si="2"/>
        <v>3.3</v>
      </c>
      <c r="T7" s="87">
        <f>SUM(U7:AU7)</f>
        <v>8.34886</v>
      </c>
      <c r="U7" s="87"/>
      <c r="V7" s="87"/>
      <c r="W7" s="87"/>
      <c r="X7" s="87"/>
      <c r="Y7" s="87"/>
      <c r="Z7" s="87"/>
      <c r="AA7" s="87"/>
      <c r="AB7" s="87"/>
      <c r="AC7" s="87">
        <f>AC8+AC15+AC20</f>
        <v>1.8</v>
      </c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>
        <f>AQ8+AQ15+AQ20</f>
        <v>5.54886</v>
      </c>
      <c r="AR7" s="87"/>
      <c r="AS7" s="87"/>
      <c r="AT7" s="87"/>
      <c r="AU7" s="87">
        <f>AU8+AU15+AU20</f>
        <v>1</v>
      </c>
      <c r="AV7" s="87">
        <f>SUM(AW7:BG7)</f>
        <v>42.458</v>
      </c>
      <c r="AW7" s="87"/>
      <c r="AX7" s="87"/>
      <c r="AY7" s="87"/>
      <c r="AZ7" s="87"/>
      <c r="BA7" s="87">
        <f aca="true" t="shared" si="3" ref="BA7:BE7">BA8+BA15+BA20</f>
        <v>0.9</v>
      </c>
      <c r="BB7" s="87"/>
      <c r="BC7" s="87">
        <f t="shared" si="3"/>
        <v>0.61</v>
      </c>
      <c r="BD7" s="87"/>
      <c r="BE7" s="87">
        <f t="shared" si="3"/>
        <v>0.018</v>
      </c>
      <c r="BF7" s="87"/>
      <c r="BG7" s="87">
        <f>BG8+BG15+BG20</f>
        <v>40.93</v>
      </c>
      <c r="BH7" s="87"/>
      <c r="BI7" s="87"/>
      <c r="BJ7" s="87"/>
      <c r="BK7" s="87"/>
      <c r="BL7" s="87"/>
      <c r="BM7" s="87"/>
      <c r="BN7" s="87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</row>
    <row r="8" spans="1:81" ht="15">
      <c r="A8" s="71" t="s">
        <v>81</v>
      </c>
      <c r="B8" s="71"/>
      <c r="C8" s="71"/>
      <c r="D8" s="71" t="s">
        <v>82</v>
      </c>
      <c r="E8" s="87">
        <f t="shared" si="0"/>
        <v>60.709264</v>
      </c>
      <c r="F8" s="87">
        <f>SUM(G8:S8)</f>
        <v>60.099264</v>
      </c>
      <c r="G8" s="87"/>
      <c r="H8" s="87"/>
      <c r="I8" s="87"/>
      <c r="J8" s="87"/>
      <c r="K8" s="87"/>
      <c r="L8" s="87">
        <f aca="true" t="shared" si="4" ref="L8:P8">L9+L13</f>
        <v>38.587008</v>
      </c>
      <c r="M8" s="87">
        <f t="shared" si="4"/>
        <v>19.293504</v>
      </c>
      <c r="N8" s="87"/>
      <c r="O8" s="87"/>
      <c r="P8" s="87">
        <f t="shared" si="4"/>
        <v>2.218752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>
        <f>SUM(AW8:BG8)</f>
        <v>0.61</v>
      </c>
      <c r="AW8" s="87"/>
      <c r="AX8" s="87"/>
      <c r="AY8" s="87"/>
      <c r="AZ8" s="87"/>
      <c r="BA8" s="87"/>
      <c r="BB8" s="87"/>
      <c r="BC8" s="87">
        <f>BC9+BC13</f>
        <v>0.61</v>
      </c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</row>
    <row r="9" spans="1:81" ht="15">
      <c r="A9" s="71" t="s">
        <v>81</v>
      </c>
      <c r="B9" s="53" t="s">
        <v>83</v>
      </c>
      <c r="C9" s="53"/>
      <c r="D9" s="71" t="s">
        <v>84</v>
      </c>
      <c r="E9" s="87">
        <f t="shared" si="0"/>
        <v>58.490511999999995</v>
      </c>
      <c r="F9" s="87">
        <f>SUM(G9:S9)</f>
        <v>57.880511999999996</v>
      </c>
      <c r="G9" s="87"/>
      <c r="H9" s="87"/>
      <c r="I9" s="87"/>
      <c r="J9" s="87"/>
      <c r="K9" s="87"/>
      <c r="L9" s="87">
        <f aca="true" t="shared" si="5" ref="L9:P9">SUM(L10:L12)</f>
        <v>38.587008</v>
      </c>
      <c r="M9" s="87">
        <f t="shared" si="5"/>
        <v>19.293504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>
        <f>SUM(AW9:BG9)</f>
        <v>0.61</v>
      </c>
      <c r="AW9" s="87"/>
      <c r="AX9" s="87"/>
      <c r="AY9" s="87"/>
      <c r="AZ9" s="87"/>
      <c r="BA9" s="87"/>
      <c r="BB9" s="87"/>
      <c r="BC9" s="87">
        <f>SUM(BC10:BC12)</f>
        <v>0.61</v>
      </c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</row>
    <row r="10" spans="1:81" ht="15">
      <c r="A10" s="71" t="s">
        <v>81</v>
      </c>
      <c r="B10" s="53" t="s">
        <v>83</v>
      </c>
      <c r="C10" s="53" t="s">
        <v>83</v>
      </c>
      <c r="D10" s="71" t="s">
        <v>85</v>
      </c>
      <c r="E10" s="87">
        <f t="shared" si="0"/>
        <v>38.587008</v>
      </c>
      <c r="F10" s="87">
        <f>SUM(G10:S10)</f>
        <v>38.587008</v>
      </c>
      <c r="G10" s="87"/>
      <c r="H10" s="87"/>
      <c r="I10" s="87"/>
      <c r="J10" s="87"/>
      <c r="K10" s="87"/>
      <c r="L10" s="55">
        <v>38.587008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</row>
    <row r="11" spans="1:81" ht="15" customHeight="1">
      <c r="A11" s="71" t="s">
        <v>81</v>
      </c>
      <c r="B11" s="53" t="s">
        <v>83</v>
      </c>
      <c r="C11" s="53" t="s">
        <v>86</v>
      </c>
      <c r="D11" s="71" t="s">
        <v>87</v>
      </c>
      <c r="E11" s="87">
        <f t="shared" si="0"/>
        <v>19.293504</v>
      </c>
      <c r="F11" s="87">
        <f>SUM(G11:S11)</f>
        <v>19.293504</v>
      </c>
      <c r="G11" s="87"/>
      <c r="H11" s="87"/>
      <c r="I11" s="87"/>
      <c r="J11" s="87"/>
      <c r="K11" s="87"/>
      <c r="L11" s="87"/>
      <c r="M11" s="87">
        <v>19.293504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</row>
    <row r="12" spans="1:81" ht="15">
      <c r="A12" s="71" t="s">
        <v>81</v>
      </c>
      <c r="B12" s="53" t="s">
        <v>83</v>
      </c>
      <c r="C12" s="53" t="s">
        <v>88</v>
      </c>
      <c r="D12" s="71" t="s">
        <v>89</v>
      </c>
      <c r="E12" s="87">
        <f t="shared" si="0"/>
        <v>0.61</v>
      </c>
      <c r="F12" s="87">
        <f aca="true" t="shared" si="6" ref="F12:F22">SUM(G12:S12)</f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>
        <f aca="true" t="shared" si="7" ref="AV12:AV17">SUM(AW12:BG12)</f>
        <v>0.61</v>
      </c>
      <c r="AW12" s="87"/>
      <c r="AX12" s="87"/>
      <c r="AY12" s="87"/>
      <c r="AZ12" s="87"/>
      <c r="BA12" s="87"/>
      <c r="BB12" s="87"/>
      <c r="BC12" s="87">
        <v>0.61</v>
      </c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</row>
    <row r="13" spans="1:81" ht="15">
      <c r="A13" s="71" t="s">
        <v>81</v>
      </c>
      <c r="B13" s="53" t="s">
        <v>88</v>
      </c>
      <c r="C13" s="53"/>
      <c r="D13" s="71" t="s">
        <v>90</v>
      </c>
      <c r="E13" s="87">
        <f t="shared" si="0"/>
        <v>2.218752</v>
      </c>
      <c r="F13" s="87">
        <f t="shared" si="6"/>
        <v>2.218752</v>
      </c>
      <c r="G13" s="87"/>
      <c r="H13" s="87"/>
      <c r="I13" s="87"/>
      <c r="J13" s="87"/>
      <c r="K13" s="87"/>
      <c r="L13" s="87"/>
      <c r="M13" s="87"/>
      <c r="N13" s="87"/>
      <c r="O13" s="87"/>
      <c r="P13" s="87">
        <f>P14</f>
        <v>2.218752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81" ht="15">
      <c r="A14" s="71" t="s">
        <v>81</v>
      </c>
      <c r="B14" s="53" t="s">
        <v>88</v>
      </c>
      <c r="C14" s="53" t="s">
        <v>88</v>
      </c>
      <c r="D14" s="71" t="s">
        <v>91</v>
      </c>
      <c r="E14" s="87">
        <f t="shared" si="0"/>
        <v>2.218752</v>
      </c>
      <c r="F14" s="87">
        <f t="shared" si="6"/>
        <v>2.218752</v>
      </c>
      <c r="G14" s="87"/>
      <c r="H14" s="87"/>
      <c r="I14" s="87"/>
      <c r="J14" s="87"/>
      <c r="K14" s="87"/>
      <c r="L14" s="87"/>
      <c r="M14" s="87"/>
      <c r="N14" s="87"/>
      <c r="O14" s="87"/>
      <c r="P14" s="87">
        <f>2.218752</f>
        <v>2.218752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</row>
    <row r="15" spans="1:81" ht="15">
      <c r="A15" s="53" t="s">
        <v>92</v>
      </c>
      <c r="B15" s="53"/>
      <c r="C15" s="53"/>
      <c r="D15" s="71" t="s">
        <v>93</v>
      </c>
      <c r="E15" s="87">
        <f t="shared" si="0"/>
        <v>317.896813</v>
      </c>
      <c r="F15" s="87">
        <f t="shared" si="6"/>
        <v>267.699953</v>
      </c>
      <c r="G15" s="87">
        <f aca="true" t="shared" si="8" ref="F15:H15">G16+G18</f>
        <v>221.9544</v>
      </c>
      <c r="H15" s="87">
        <f t="shared" si="8"/>
        <v>19.878</v>
      </c>
      <c r="I15" s="87"/>
      <c r="J15" s="87"/>
      <c r="K15" s="87">
        <f aca="true" t="shared" si="9" ref="K15:P15">K16+K18</f>
        <v>2.3364</v>
      </c>
      <c r="L15" s="87"/>
      <c r="M15" s="87"/>
      <c r="N15" s="87">
        <f t="shared" si="9"/>
        <v>16.881816</v>
      </c>
      <c r="O15" s="87"/>
      <c r="P15" s="87">
        <f t="shared" si="9"/>
        <v>0.482337</v>
      </c>
      <c r="Q15" s="87"/>
      <c r="R15" s="87">
        <f>R16+R18</f>
        <v>2.867</v>
      </c>
      <c r="S15" s="87">
        <f>S16+S18</f>
        <v>3.3</v>
      </c>
      <c r="T15" s="87">
        <f>SUM(U15:AU15)</f>
        <v>8.34886</v>
      </c>
      <c r="U15" s="87"/>
      <c r="V15" s="87"/>
      <c r="W15" s="87"/>
      <c r="X15" s="87"/>
      <c r="Y15" s="87"/>
      <c r="Z15" s="87"/>
      <c r="AA15" s="87"/>
      <c r="AB15" s="87"/>
      <c r="AC15" s="87">
        <f>AC16+AC18</f>
        <v>1.8</v>
      </c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>
        <f>AQ16+AQ18</f>
        <v>5.54886</v>
      </c>
      <c r="AR15" s="87"/>
      <c r="AS15" s="87"/>
      <c r="AT15" s="87"/>
      <c r="AU15" s="87">
        <f>AU16+AU18</f>
        <v>1</v>
      </c>
      <c r="AV15" s="87">
        <f t="shared" si="7"/>
        <v>41.848</v>
      </c>
      <c r="AW15" s="87"/>
      <c r="AX15" s="87"/>
      <c r="AY15" s="87"/>
      <c r="AZ15" s="87"/>
      <c r="BA15" s="87">
        <f>BA16+BA18</f>
        <v>0.9</v>
      </c>
      <c r="BB15" s="87"/>
      <c r="BC15" s="87"/>
      <c r="BD15" s="87"/>
      <c r="BE15" s="87">
        <f>BE16+BE18</f>
        <v>0.018</v>
      </c>
      <c r="BF15" s="87"/>
      <c r="BG15" s="87">
        <f>BG16+BG18</f>
        <v>40.93</v>
      </c>
      <c r="BH15" s="87"/>
      <c r="BI15" s="87"/>
      <c r="BJ15" s="87"/>
      <c r="BK15" s="87"/>
      <c r="BL15" s="87"/>
      <c r="BM15" s="87"/>
      <c r="BN15" s="87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1:81" ht="15">
      <c r="A16" s="53" t="s">
        <v>92</v>
      </c>
      <c r="B16" s="53" t="s">
        <v>94</v>
      </c>
      <c r="C16" s="53"/>
      <c r="D16" s="71" t="s">
        <v>95</v>
      </c>
      <c r="E16" s="87">
        <f t="shared" si="0"/>
        <v>300.53266</v>
      </c>
      <c r="F16" s="87">
        <f t="shared" si="6"/>
        <v>250.3358</v>
      </c>
      <c r="G16" s="87">
        <f aca="true" t="shared" si="10" ref="F16:H16">G17</f>
        <v>221.9544</v>
      </c>
      <c r="H16" s="87">
        <f t="shared" si="10"/>
        <v>19.878</v>
      </c>
      <c r="I16" s="87"/>
      <c r="J16" s="87"/>
      <c r="K16" s="87">
        <f>K17</f>
        <v>2.3364</v>
      </c>
      <c r="L16" s="87"/>
      <c r="M16" s="87"/>
      <c r="N16" s="87"/>
      <c r="O16" s="87"/>
      <c r="P16" s="87"/>
      <c r="Q16" s="87"/>
      <c r="R16" s="87">
        <f>R17</f>
        <v>2.867</v>
      </c>
      <c r="S16" s="87">
        <f>S17</f>
        <v>3.3</v>
      </c>
      <c r="T16" s="87">
        <f>SUM(U16:AU16)</f>
        <v>8.34886</v>
      </c>
      <c r="U16" s="87"/>
      <c r="V16" s="87"/>
      <c r="W16" s="87"/>
      <c r="X16" s="87"/>
      <c r="Y16" s="87"/>
      <c r="Z16" s="87"/>
      <c r="AA16" s="87"/>
      <c r="AB16" s="87"/>
      <c r="AC16" s="87">
        <f>AC17</f>
        <v>1.8</v>
      </c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>
        <f>AQ17</f>
        <v>5.54886</v>
      </c>
      <c r="AR16" s="87"/>
      <c r="AS16" s="87"/>
      <c r="AT16" s="87"/>
      <c r="AU16" s="87">
        <f>AU17</f>
        <v>1</v>
      </c>
      <c r="AV16" s="87">
        <f t="shared" si="7"/>
        <v>41.848</v>
      </c>
      <c r="AW16" s="87"/>
      <c r="AX16" s="87"/>
      <c r="AY16" s="87"/>
      <c r="AZ16" s="87"/>
      <c r="BA16" s="87">
        <f>BA17</f>
        <v>0.9</v>
      </c>
      <c r="BB16" s="87"/>
      <c r="BC16" s="87"/>
      <c r="BD16" s="87"/>
      <c r="BE16" s="87">
        <f>BE17</f>
        <v>0.018</v>
      </c>
      <c r="BF16" s="87"/>
      <c r="BG16" s="87">
        <f>BG17</f>
        <v>40.93</v>
      </c>
      <c r="BH16" s="87"/>
      <c r="BI16" s="87"/>
      <c r="BJ16" s="87"/>
      <c r="BK16" s="87"/>
      <c r="BL16" s="87"/>
      <c r="BM16" s="87"/>
      <c r="BN16" s="87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</row>
    <row r="17" spans="1:81" ht="15">
      <c r="A17" s="53" t="s">
        <v>92</v>
      </c>
      <c r="B17" s="53" t="s">
        <v>94</v>
      </c>
      <c r="C17" s="53" t="s">
        <v>96</v>
      </c>
      <c r="D17" s="71" t="s">
        <v>97</v>
      </c>
      <c r="E17" s="87">
        <f t="shared" si="0"/>
        <v>300.53266</v>
      </c>
      <c r="F17" s="87">
        <f t="shared" si="6"/>
        <v>250.3358</v>
      </c>
      <c r="G17" s="87">
        <v>221.9544</v>
      </c>
      <c r="H17" s="87">
        <v>19.878</v>
      </c>
      <c r="I17" s="87"/>
      <c r="J17" s="87"/>
      <c r="K17" s="87">
        <v>2.3364</v>
      </c>
      <c r="L17" s="87"/>
      <c r="M17" s="87"/>
      <c r="N17" s="87"/>
      <c r="O17" s="87"/>
      <c r="P17" s="87"/>
      <c r="Q17" s="87"/>
      <c r="R17" s="87">
        <v>2.867</v>
      </c>
      <c r="S17" s="87">
        <v>3.3</v>
      </c>
      <c r="T17" s="87">
        <f>SUM(U17:AU17)</f>
        <v>8.34886</v>
      </c>
      <c r="U17" s="87"/>
      <c r="V17" s="87"/>
      <c r="W17" s="87"/>
      <c r="X17" s="87"/>
      <c r="Y17" s="87"/>
      <c r="Z17" s="87"/>
      <c r="AA17" s="87"/>
      <c r="AB17" s="87"/>
      <c r="AC17" s="87">
        <v>1.8</v>
      </c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>
        <v>5.54886</v>
      </c>
      <c r="AR17" s="87"/>
      <c r="AS17" s="87"/>
      <c r="AT17" s="87"/>
      <c r="AU17" s="87">
        <v>1</v>
      </c>
      <c r="AV17" s="87">
        <f t="shared" si="7"/>
        <v>41.848</v>
      </c>
      <c r="AW17" s="87"/>
      <c r="AX17" s="87"/>
      <c r="AY17" s="87"/>
      <c r="AZ17" s="87"/>
      <c r="BA17" s="87">
        <v>0.9</v>
      </c>
      <c r="BB17" s="87"/>
      <c r="BC17" s="87"/>
      <c r="BD17" s="87"/>
      <c r="BE17" s="87">
        <v>0.018</v>
      </c>
      <c r="BF17" s="87"/>
      <c r="BG17" s="87">
        <f>33.6+7.33</f>
        <v>40.93</v>
      </c>
      <c r="BH17" s="87"/>
      <c r="BI17" s="87"/>
      <c r="BJ17" s="87"/>
      <c r="BK17" s="87"/>
      <c r="BL17" s="87"/>
      <c r="BM17" s="87"/>
      <c r="BN17" s="87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</row>
    <row r="18" spans="1:81" ht="15">
      <c r="A18" s="53" t="s">
        <v>92</v>
      </c>
      <c r="B18" s="53" t="s">
        <v>98</v>
      </c>
      <c r="C18" s="53"/>
      <c r="D18" s="71" t="s">
        <v>99</v>
      </c>
      <c r="E18" s="87">
        <f t="shared" si="0"/>
        <v>17.364153</v>
      </c>
      <c r="F18" s="87">
        <f t="shared" si="6"/>
        <v>17.364153</v>
      </c>
      <c r="G18" s="87"/>
      <c r="H18" s="87"/>
      <c r="I18" s="87"/>
      <c r="J18" s="87"/>
      <c r="K18" s="87"/>
      <c r="L18" s="87"/>
      <c r="M18" s="87"/>
      <c r="N18" s="87">
        <f>N19</f>
        <v>16.881816</v>
      </c>
      <c r="O18" s="87"/>
      <c r="P18" s="87">
        <f>P19</f>
        <v>0.482337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</row>
    <row r="19" spans="1:81" ht="15">
      <c r="A19" s="53" t="s">
        <v>92</v>
      </c>
      <c r="B19" s="53" t="s">
        <v>98</v>
      </c>
      <c r="C19" s="53" t="s">
        <v>100</v>
      </c>
      <c r="D19" s="71" t="s">
        <v>101</v>
      </c>
      <c r="E19" s="87">
        <f t="shared" si="0"/>
        <v>17.364153</v>
      </c>
      <c r="F19" s="87">
        <f t="shared" si="6"/>
        <v>17.364153</v>
      </c>
      <c r="G19" s="87"/>
      <c r="H19" s="87"/>
      <c r="I19" s="87"/>
      <c r="J19" s="87"/>
      <c r="K19" s="87"/>
      <c r="L19" s="87"/>
      <c r="M19" s="87"/>
      <c r="N19" s="87">
        <v>16.881816</v>
      </c>
      <c r="O19" s="87"/>
      <c r="P19" s="87">
        <v>0.482337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</row>
    <row r="20" spans="1:81" ht="15">
      <c r="A20" s="53" t="s">
        <v>102</v>
      </c>
      <c r="B20" s="53"/>
      <c r="C20" s="53"/>
      <c r="D20" s="71" t="s">
        <v>103</v>
      </c>
      <c r="E20" s="87">
        <f t="shared" si="0"/>
        <v>29.542416</v>
      </c>
      <c r="F20" s="87">
        <f t="shared" si="6"/>
        <v>29.542416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>
        <f>Q21</f>
        <v>29.542416</v>
      </c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</row>
    <row r="21" spans="1:81" ht="15">
      <c r="A21" s="53" t="s">
        <v>102</v>
      </c>
      <c r="B21" s="53" t="s">
        <v>100</v>
      </c>
      <c r="C21" s="53"/>
      <c r="D21" s="71" t="s">
        <v>104</v>
      </c>
      <c r="E21" s="87">
        <f t="shared" si="0"/>
        <v>29.542416</v>
      </c>
      <c r="F21" s="87">
        <f t="shared" si="6"/>
        <v>29.542416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>
        <f>Q22</f>
        <v>29.542416</v>
      </c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</row>
    <row r="22" spans="1:81" ht="15">
      <c r="A22" s="53" t="s">
        <v>102</v>
      </c>
      <c r="B22" s="53" t="s">
        <v>100</v>
      </c>
      <c r="C22" s="53" t="s">
        <v>105</v>
      </c>
      <c r="D22" s="71" t="s">
        <v>106</v>
      </c>
      <c r="E22" s="87">
        <f t="shared" si="0"/>
        <v>29.542416</v>
      </c>
      <c r="F22" s="87">
        <f t="shared" si="6"/>
        <v>29.542416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>
        <v>29.542416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</row>
  </sheetData>
  <sheetProtection/>
  <mergeCells count="79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</mergeCells>
  <printOptions/>
  <pageMargins left="0.7" right="0.7" top="0.75" bottom="0.75" header="0.3" footer="0.3"/>
  <pageSetup fitToHeight="1" fitToWidth="1" horizontalDpi="600" verticalDpi="600" orientation="landscape" scale="1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2"/>
  <sheetViews>
    <sheetView workbookViewId="0" topLeftCell="A1">
      <selection activeCell="C15" sqref="C15:C17"/>
    </sheetView>
  </sheetViews>
  <sheetFormatPr defaultColWidth="9" defaultRowHeight="15"/>
  <cols>
    <col min="1" max="2" width="5.19921875" style="0" customWidth="1"/>
    <col min="3" max="3" width="58.3984375" style="0" customWidth="1"/>
    <col min="4" max="6" width="17.59765625" style="0" customWidth="1"/>
  </cols>
  <sheetData>
    <row r="1" spans="1:6" ht="15">
      <c r="A1" s="57"/>
      <c r="B1" s="57"/>
      <c r="C1" s="58"/>
      <c r="D1" s="57"/>
      <c r="E1" s="57"/>
      <c r="F1" s="59" t="s">
        <v>247</v>
      </c>
    </row>
    <row r="2" spans="1:6" ht="22.5">
      <c r="A2" s="77" t="s">
        <v>248</v>
      </c>
      <c r="B2" s="78"/>
      <c r="C2" s="78"/>
      <c r="D2" s="78"/>
      <c r="E2" s="78"/>
      <c r="F2" s="78"/>
    </row>
    <row r="3" spans="1:6" ht="15">
      <c r="A3" s="35"/>
      <c r="B3" s="35"/>
      <c r="C3" s="35"/>
      <c r="D3" s="60"/>
      <c r="E3" s="60"/>
      <c r="F3" s="37" t="s">
        <v>5</v>
      </c>
    </row>
    <row r="4" spans="1:6" ht="15">
      <c r="A4" s="79" t="s">
        <v>249</v>
      </c>
      <c r="B4" s="79"/>
      <c r="C4" s="80"/>
      <c r="D4" s="47" t="s">
        <v>109</v>
      </c>
      <c r="E4" s="47"/>
      <c r="F4" s="47"/>
    </row>
    <row r="5" spans="1:6" ht="15">
      <c r="A5" s="38" t="s">
        <v>67</v>
      </c>
      <c r="B5" s="81"/>
      <c r="C5" s="47" t="s">
        <v>175</v>
      </c>
      <c r="D5" s="47" t="s">
        <v>57</v>
      </c>
      <c r="E5" s="41" t="s">
        <v>250</v>
      </c>
      <c r="F5" s="45" t="s">
        <v>251</v>
      </c>
    </row>
    <row r="6" spans="1:6" ht="15">
      <c r="A6" s="48" t="s">
        <v>77</v>
      </c>
      <c r="B6" s="49" t="s">
        <v>78</v>
      </c>
      <c r="C6" s="51"/>
      <c r="D6" s="51"/>
      <c r="E6" s="41"/>
      <c r="F6" s="45"/>
    </row>
    <row r="7" spans="1:6" ht="15">
      <c r="A7" s="53"/>
      <c r="B7" s="53"/>
      <c r="C7" s="71" t="s">
        <v>80</v>
      </c>
      <c r="D7" s="56">
        <f aca="true" t="shared" si="0" ref="D7:D22">SUM(E7:F7)</f>
        <v>366.2184930000001</v>
      </c>
      <c r="E7" s="55">
        <f>E8+E15+E20</f>
        <v>358.86849300000006</v>
      </c>
      <c r="F7" s="55">
        <f>F8+F15+F20</f>
        <v>7.35</v>
      </c>
    </row>
    <row r="8" spans="1:6" ht="15">
      <c r="A8" s="71" t="s">
        <v>81</v>
      </c>
      <c r="B8" s="71"/>
      <c r="C8" s="71" t="s">
        <v>82</v>
      </c>
      <c r="D8" s="56">
        <f t="shared" si="0"/>
        <v>60.709264</v>
      </c>
      <c r="E8" s="55">
        <v>60.709264</v>
      </c>
      <c r="F8" s="55"/>
    </row>
    <row r="9" spans="1:6" ht="15">
      <c r="A9" s="71" t="s">
        <v>81</v>
      </c>
      <c r="B9" s="53" t="s">
        <v>83</v>
      </c>
      <c r="C9" s="71" t="s">
        <v>84</v>
      </c>
      <c r="D9" s="56">
        <f t="shared" si="0"/>
        <v>58.490511999999995</v>
      </c>
      <c r="E9" s="55">
        <f>SUM(E10:E12)</f>
        <v>58.490511999999995</v>
      </c>
      <c r="F9" s="55"/>
    </row>
    <row r="10" spans="1:6" ht="15">
      <c r="A10" s="71" t="s">
        <v>81</v>
      </c>
      <c r="B10" s="53" t="s">
        <v>83</v>
      </c>
      <c r="C10" s="71" t="s">
        <v>85</v>
      </c>
      <c r="D10" s="56">
        <f t="shared" si="0"/>
        <v>38.587008</v>
      </c>
      <c r="E10" s="55">
        <v>38.587008</v>
      </c>
      <c r="F10" s="55"/>
    </row>
    <row r="11" spans="1:6" ht="15">
      <c r="A11" s="71" t="s">
        <v>81</v>
      </c>
      <c r="B11" s="53" t="s">
        <v>83</v>
      </c>
      <c r="C11" s="71" t="s">
        <v>87</v>
      </c>
      <c r="D11" s="56">
        <f t="shared" si="0"/>
        <v>19.293504</v>
      </c>
      <c r="E11" s="55">
        <v>19.293504</v>
      </c>
      <c r="F11" s="55"/>
    </row>
    <row r="12" spans="1:6" ht="15">
      <c r="A12" s="71" t="s">
        <v>81</v>
      </c>
      <c r="B12" s="53" t="s">
        <v>83</v>
      </c>
      <c r="C12" s="71" t="s">
        <v>89</v>
      </c>
      <c r="D12" s="56">
        <f t="shared" si="0"/>
        <v>0.61</v>
      </c>
      <c r="E12" s="55">
        <v>0.61</v>
      </c>
      <c r="F12" s="55"/>
    </row>
    <row r="13" spans="1:6" ht="15">
      <c r="A13" s="71" t="s">
        <v>81</v>
      </c>
      <c r="B13" s="53" t="s">
        <v>88</v>
      </c>
      <c r="C13" s="71" t="s">
        <v>90</v>
      </c>
      <c r="D13" s="56">
        <f t="shared" si="0"/>
        <v>2.218752</v>
      </c>
      <c r="E13" s="55">
        <f>E14</f>
        <v>2.218752</v>
      </c>
      <c r="F13" s="55"/>
    </row>
    <row r="14" spans="1:6" ht="15">
      <c r="A14" s="71" t="s">
        <v>81</v>
      </c>
      <c r="B14" s="53" t="s">
        <v>88</v>
      </c>
      <c r="C14" s="71" t="s">
        <v>91</v>
      </c>
      <c r="D14" s="56">
        <f t="shared" si="0"/>
        <v>2.218752</v>
      </c>
      <c r="E14" s="55">
        <v>2.218752</v>
      </c>
      <c r="F14" s="55"/>
    </row>
    <row r="15" spans="1:6" ht="15">
      <c r="A15" s="53" t="s">
        <v>92</v>
      </c>
      <c r="B15" s="53"/>
      <c r="C15" s="71" t="s">
        <v>93</v>
      </c>
      <c r="D15" s="56">
        <f t="shared" si="0"/>
        <v>275.96681300000006</v>
      </c>
      <c r="E15" s="55">
        <f>E16+E18</f>
        <v>268.61681300000004</v>
      </c>
      <c r="F15" s="55">
        <f>F16+F18</f>
        <v>7.35</v>
      </c>
    </row>
    <row r="16" spans="1:6" ht="15">
      <c r="A16" s="53" t="s">
        <v>92</v>
      </c>
      <c r="B16" s="53" t="s">
        <v>94</v>
      </c>
      <c r="C16" s="71" t="s">
        <v>95</v>
      </c>
      <c r="D16" s="56">
        <f t="shared" si="0"/>
        <v>258.60266</v>
      </c>
      <c r="E16" s="55">
        <f>E17</f>
        <v>251.25266000000002</v>
      </c>
      <c r="F16" s="55">
        <f>F17</f>
        <v>7.35</v>
      </c>
    </row>
    <row r="17" spans="1:6" ht="15">
      <c r="A17" s="53" t="s">
        <v>92</v>
      </c>
      <c r="B17" s="53" t="s">
        <v>94</v>
      </c>
      <c r="C17" s="71" t="s">
        <v>97</v>
      </c>
      <c r="D17" s="56">
        <f t="shared" si="0"/>
        <v>258.60266</v>
      </c>
      <c r="E17" s="55">
        <f>300.53266-41.93-7.35</f>
        <v>251.25266000000002</v>
      </c>
      <c r="F17" s="55">
        <v>7.35</v>
      </c>
    </row>
    <row r="18" spans="1:6" ht="15">
      <c r="A18" s="53" t="s">
        <v>92</v>
      </c>
      <c r="B18" s="53" t="s">
        <v>98</v>
      </c>
      <c r="C18" s="71" t="s">
        <v>99</v>
      </c>
      <c r="D18" s="56">
        <f t="shared" si="0"/>
        <v>17.364153</v>
      </c>
      <c r="E18" s="55">
        <f>E19</f>
        <v>17.364153</v>
      </c>
      <c r="F18" s="55"/>
    </row>
    <row r="19" spans="1:6" ht="15">
      <c r="A19" s="53" t="s">
        <v>92</v>
      </c>
      <c r="B19" s="53" t="s">
        <v>98</v>
      </c>
      <c r="C19" s="71" t="s">
        <v>101</v>
      </c>
      <c r="D19" s="56">
        <f t="shared" si="0"/>
        <v>17.364153</v>
      </c>
      <c r="E19" s="55">
        <v>17.364153</v>
      </c>
      <c r="F19" s="55"/>
    </row>
    <row r="20" spans="1:6" ht="15">
      <c r="A20" s="53" t="s">
        <v>102</v>
      </c>
      <c r="B20" s="53"/>
      <c r="C20" s="71" t="s">
        <v>103</v>
      </c>
      <c r="D20" s="56">
        <f t="shared" si="0"/>
        <v>29.542416</v>
      </c>
      <c r="E20" s="55">
        <f>E21</f>
        <v>29.542416</v>
      </c>
      <c r="F20" s="55"/>
    </row>
    <row r="21" spans="1:6" ht="15">
      <c r="A21" s="53" t="s">
        <v>102</v>
      </c>
      <c r="B21" s="53" t="s">
        <v>100</v>
      </c>
      <c r="C21" s="71" t="s">
        <v>104</v>
      </c>
      <c r="D21" s="56">
        <f t="shared" si="0"/>
        <v>29.542416</v>
      </c>
      <c r="E21" s="55">
        <f>E22</f>
        <v>29.542416</v>
      </c>
      <c r="F21" s="55"/>
    </row>
    <row r="22" spans="1:6" ht="15">
      <c r="A22" s="53" t="s">
        <v>102</v>
      </c>
      <c r="B22" s="53" t="s">
        <v>100</v>
      </c>
      <c r="C22" s="71" t="s">
        <v>106</v>
      </c>
      <c r="D22" s="56">
        <f t="shared" si="0"/>
        <v>29.542416</v>
      </c>
      <c r="E22" s="55">
        <v>29.542416</v>
      </c>
      <c r="F22" s="55"/>
    </row>
  </sheetData>
  <sheetProtection/>
  <mergeCells count="5">
    <mergeCell ref="D4:F4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95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workbookViewId="0" topLeftCell="A1">
      <selection activeCell="E3" sqref="E3"/>
    </sheetView>
  </sheetViews>
  <sheetFormatPr defaultColWidth="9" defaultRowHeight="15"/>
  <cols>
    <col min="1" max="3" width="4.59765625" style="0" customWidth="1"/>
    <col min="4" max="4" width="8.09765625" style="0" customWidth="1"/>
    <col min="5" max="5" width="44.796875" style="0" customWidth="1"/>
    <col min="6" max="6" width="10.59765625" style="0" customWidth="1"/>
  </cols>
  <sheetData>
    <row r="1" spans="1:6" ht="15">
      <c r="A1" s="32"/>
      <c r="B1" s="32"/>
      <c r="C1" s="32"/>
      <c r="D1" s="32"/>
      <c r="E1" s="32"/>
      <c r="F1" s="33" t="s">
        <v>252</v>
      </c>
    </row>
    <row r="2" spans="1:6" ht="21.75">
      <c r="A2" s="34" t="s">
        <v>253</v>
      </c>
      <c r="B2" s="34"/>
      <c r="C2" s="34"/>
      <c r="D2" s="34"/>
      <c r="E2" s="34"/>
      <c r="F2" s="34"/>
    </row>
    <row r="3" spans="1:6" ht="15">
      <c r="A3" s="35"/>
      <c r="B3" s="35"/>
      <c r="C3" s="35"/>
      <c r="D3" s="35"/>
      <c r="E3" s="35"/>
      <c r="F3" s="37" t="s">
        <v>5</v>
      </c>
    </row>
    <row r="4" spans="1:6" ht="15">
      <c r="A4" s="42" t="s">
        <v>67</v>
      </c>
      <c r="B4" s="43"/>
      <c r="C4" s="44"/>
      <c r="D4" s="74" t="s">
        <v>68</v>
      </c>
      <c r="E4" s="46" t="s">
        <v>254</v>
      </c>
      <c r="F4" s="41" t="s">
        <v>70</v>
      </c>
    </row>
    <row r="5" spans="1:6" ht="15">
      <c r="A5" s="48" t="s">
        <v>77</v>
      </c>
      <c r="B5" s="48" t="s">
        <v>78</v>
      </c>
      <c r="C5" s="49" t="s">
        <v>79</v>
      </c>
      <c r="D5" s="74"/>
      <c r="E5" s="46"/>
      <c r="F5" s="41"/>
    </row>
    <row r="6" spans="1:6" ht="15">
      <c r="A6" s="71"/>
      <c r="B6" s="71"/>
      <c r="C6" s="71"/>
      <c r="D6" s="54" t="s">
        <v>255</v>
      </c>
      <c r="E6" s="54" t="s">
        <v>80</v>
      </c>
      <c r="F6" s="76">
        <f>F7</f>
        <v>41.93</v>
      </c>
    </row>
    <row r="7" spans="1:6" ht="15">
      <c r="A7" s="53" t="s">
        <v>92</v>
      </c>
      <c r="B7" s="53" t="s">
        <v>94</v>
      </c>
      <c r="C7" s="53"/>
      <c r="D7" s="54"/>
      <c r="E7" s="71" t="s">
        <v>93</v>
      </c>
      <c r="F7" s="76">
        <f>F8</f>
        <v>41.93</v>
      </c>
    </row>
    <row r="8" spans="1:6" ht="15">
      <c r="A8" s="53" t="s">
        <v>92</v>
      </c>
      <c r="B8" s="53" t="s">
        <v>94</v>
      </c>
      <c r="C8" s="71"/>
      <c r="D8" s="54"/>
      <c r="E8" s="71" t="s">
        <v>95</v>
      </c>
      <c r="F8" s="76">
        <f>F9</f>
        <v>41.93</v>
      </c>
    </row>
    <row r="9" spans="1:6" ht="15">
      <c r="A9" s="53" t="s">
        <v>92</v>
      </c>
      <c r="B9" s="53" t="s">
        <v>94</v>
      </c>
      <c r="C9" s="53" t="s">
        <v>96</v>
      </c>
      <c r="D9" s="54"/>
      <c r="E9" s="71" t="s">
        <v>97</v>
      </c>
      <c r="F9" s="76">
        <v>41.93</v>
      </c>
    </row>
    <row r="10" spans="1:6" ht="15">
      <c r="A10" s="71"/>
      <c r="B10" s="71"/>
      <c r="C10" s="71"/>
      <c r="D10" s="54"/>
      <c r="E10" s="54"/>
      <c r="F10" s="76"/>
    </row>
    <row r="11" spans="1:6" ht="15">
      <c r="A11" s="71"/>
      <c r="B11" s="71"/>
      <c r="C11" s="71"/>
      <c r="D11" s="54"/>
      <c r="E11" s="54"/>
      <c r="F11" s="76"/>
    </row>
    <row r="12" spans="1:6" ht="15">
      <c r="A12" s="71"/>
      <c r="B12" s="71"/>
      <c r="C12" s="71"/>
      <c r="D12" s="54"/>
      <c r="E12" s="54"/>
      <c r="F12" s="76"/>
    </row>
    <row r="13" spans="1:6" ht="15">
      <c r="A13" s="71"/>
      <c r="B13" s="71"/>
      <c r="C13" s="71"/>
      <c r="D13" s="54"/>
      <c r="E13" s="54"/>
      <c r="F13" s="76"/>
    </row>
    <row r="14" spans="1:6" ht="15">
      <c r="A14" s="71"/>
      <c r="B14" s="71"/>
      <c r="C14" s="71"/>
      <c r="D14" s="54"/>
      <c r="E14" s="54"/>
      <c r="F14" s="76"/>
    </row>
    <row r="15" spans="1:6" ht="15">
      <c r="A15" s="71"/>
      <c r="B15" s="71"/>
      <c r="C15" s="71"/>
      <c r="D15" s="54"/>
      <c r="E15" s="54"/>
      <c r="F15" s="76"/>
    </row>
    <row r="16" spans="1:6" ht="15">
      <c r="A16" s="71"/>
      <c r="B16" s="71"/>
      <c r="C16" s="71"/>
      <c r="D16" s="54"/>
      <c r="E16" s="54"/>
      <c r="F16" s="76"/>
    </row>
    <row r="17" spans="1:6" ht="15">
      <c r="A17" s="71"/>
      <c r="B17" s="71"/>
      <c r="C17" s="71"/>
      <c r="D17" s="54"/>
      <c r="E17" s="54"/>
      <c r="F17" s="76"/>
    </row>
    <row r="18" spans="1:6" ht="15">
      <c r="A18" s="71"/>
      <c r="B18" s="71"/>
      <c r="C18" s="71"/>
      <c r="D18" s="54"/>
      <c r="E18" s="54"/>
      <c r="F18" s="76"/>
    </row>
    <row r="19" spans="1:6" ht="15">
      <c r="A19" s="71"/>
      <c r="B19" s="71"/>
      <c r="C19" s="71"/>
      <c r="D19" s="54"/>
      <c r="E19" s="54"/>
      <c r="F19" s="76"/>
    </row>
    <row r="20" spans="1:6" ht="15">
      <c r="A20" s="71"/>
      <c r="B20" s="71"/>
      <c r="C20" s="71"/>
      <c r="D20" s="54"/>
      <c r="E20" s="54"/>
      <c r="F20" s="76"/>
    </row>
    <row r="21" spans="1:6" ht="15">
      <c r="A21" s="71"/>
      <c r="B21" s="71"/>
      <c r="C21" s="71"/>
      <c r="D21" s="54"/>
      <c r="E21" s="54"/>
      <c r="F21" s="76"/>
    </row>
    <row r="22" spans="1:6" ht="15">
      <c r="A22" s="71"/>
      <c r="B22" s="71"/>
      <c r="C22" s="71"/>
      <c r="D22" s="54"/>
      <c r="E22" s="54"/>
      <c r="F22" s="76"/>
    </row>
    <row r="23" spans="1:6" ht="15">
      <c r="A23" s="71"/>
      <c r="B23" s="71"/>
      <c r="C23" s="71"/>
      <c r="D23" s="54"/>
      <c r="E23" s="54"/>
      <c r="F23" s="76"/>
    </row>
    <row r="24" spans="1:6" ht="15">
      <c r="A24" s="71"/>
      <c r="B24" s="71"/>
      <c r="C24" s="71"/>
      <c r="D24" s="54"/>
      <c r="E24" s="54"/>
      <c r="F24" s="76"/>
    </row>
    <row r="25" spans="1:6" ht="15">
      <c r="A25" s="71"/>
      <c r="B25" s="71"/>
      <c r="C25" s="71"/>
      <c r="D25" s="54"/>
      <c r="E25" s="54"/>
      <c r="F25" s="76"/>
    </row>
    <row r="26" spans="1:6" ht="15">
      <c r="A26" s="71"/>
      <c r="B26" s="71"/>
      <c r="C26" s="71"/>
      <c r="D26" s="54"/>
      <c r="E26" s="54"/>
      <c r="F26" s="76"/>
    </row>
    <row r="27" spans="1:6" ht="15">
      <c r="A27" s="71"/>
      <c r="B27" s="71"/>
      <c r="C27" s="71"/>
      <c r="D27" s="54"/>
      <c r="E27" s="54"/>
      <c r="F27" s="76"/>
    </row>
    <row r="28" spans="1:6" ht="15">
      <c r="A28" s="71"/>
      <c r="B28" s="71"/>
      <c r="C28" s="71"/>
      <c r="D28" s="54"/>
      <c r="E28" s="54"/>
      <c r="F28" s="76"/>
    </row>
    <row r="29" spans="1:6" ht="15">
      <c r="A29" s="71"/>
      <c r="B29" s="71"/>
      <c r="C29" s="71"/>
      <c r="D29" s="54"/>
      <c r="E29" s="54"/>
      <c r="F29" s="76"/>
    </row>
    <row r="30" spans="1:6" ht="15">
      <c r="A30" s="71"/>
      <c r="B30" s="71"/>
      <c r="C30" s="71"/>
      <c r="D30" s="54"/>
      <c r="E30" s="54"/>
      <c r="F30" s="76"/>
    </row>
    <row r="31" spans="1:6" ht="15">
      <c r="A31" s="71"/>
      <c r="B31" s="71"/>
      <c r="C31" s="71"/>
      <c r="D31" s="54"/>
      <c r="E31" s="54"/>
      <c r="F31" s="76"/>
    </row>
  </sheetData>
  <sheetProtection/>
  <mergeCells count="4">
    <mergeCell ref="A2:F2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佳桐</cp:lastModifiedBy>
  <dcterms:created xsi:type="dcterms:W3CDTF">2021-04-02T00:41:04Z</dcterms:created>
  <dcterms:modified xsi:type="dcterms:W3CDTF">2022-07-01T05:20:42Z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C6B68B038F8B4E4DA9DBBB2B2E8C4B66</vt:lpwstr>
  </property>
  <property fmtid="{D5CDD505-2E9C-101B-9397-08002B2CF9AE}" pid="5" name="KSOReadingLayo">
    <vt:bool>true</vt:bool>
  </property>
</Properties>
</file>