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" windowWidth="6960" windowHeight="9465" firstSheet="4" activeTab="8"/>
  </bookViews>
  <sheets>
    <sheet name="38-本级一般收入" sheetId="8" r:id="rId1"/>
    <sheet name="39-本级一般支出" sheetId="9" r:id="rId2"/>
    <sheet name="40-本级一般平衡" sheetId="42" r:id="rId3"/>
    <sheet name="41-省对市县补助" sheetId="11" r:id="rId4"/>
    <sheet name="44-本级基本支出" sheetId="17" r:id="rId5"/>
    <sheet name="45-预算内基本建设" sheetId="19" r:id="rId6"/>
    <sheet name="46-一般债务余额" sheetId="20" r:id="rId7"/>
    <sheet name="51-本级基金收入" sheetId="25" r:id="rId8"/>
    <sheet name="52-本级基金支出" sheetId="26" r:id="rId9"/>
    <sheet name="53-本级基金平衡" sheetId="27" r:id="rId10"/>
    <sheet name="54-省对市县基金补助" sheetId="28" r:id="rId11"/>
    <sheet name="56-专项债务余额" sheetId="30" r:id="rId12"/>
    <sheet name="60-本级国资收入" sheetId="34" r:id="rId13"/>
    <sheet name="61-本级国资支出" sheetId="35" r:id="rId14"/>
    <sheet name="65-本级社保收入" sheetId="45" r:id="rId15"/>
    <sheet name="66-本级社保支出" sheetId="46" r:id="rId16"/>
    <sheet name="67-债务余额汇总" sheetId="40" r:id="rId17"/>
  </sheets>
  <externalReferences>
    <externalReference r:id="rId18"/>
    <externalReference r:id="rId19"/>
    <externalReference r:id="rId20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14">#REF!</definedName>
    <definedName name="__1A01_" localSheetId="15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14">'[2]A01-1'!$A$5:$C$36</definedName>
    <definedName name="_2A08_" localSheetId="15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_xlnm._FilterDatabase" localSheetId="1" hidden="1">'39-本级一般支出'!$A$5:$D$556</definedName>
    <definedName name="a">#N/A</definedName>
    <definedName name="b">#N/A</definedName>
    <definedName name="d">#N/A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0">'38-本级一般收入'!$A$1:$D$33</definedName>
    <definedName name="_xlnm.Print_Area">#N/A</definedName>
    <definedName name="_xlnm.Print_Titles" localSheetId="1">'39-本级一般支出'!$1:$6</definedName>
    <definedName name="_xlnm.Print_Titles">#N/A</definedName>
    <definedName name="s">#N/A</definedName>
    <definedName name="地区名称" localSheetId="14">#REF!</definedName>
    <definedName name="地区名称" localSheetId="15">#REF!</definedName>
    <definedName name="地区名称">#REF!</definedName>
    <definedName name="支出" localSheetId="14">#REF!</definedName>
    <definedName name="支出" localSheetId="15">#REF!</definedName>
    <definedName name="支出">#REF!</definedName>
  </definedNames>
  <calcPr calcId="145621"/>
</workbook>
</file>

<file path=xl/calcChain.xml><?xml version="1.0" encoding="utf-8"?>
<calcChain xmlns="http://schemas.openxmlformats.org/spreadsheetml/2006/main">
  <c r="B33" i="26" l="1"/>
  <c r="B26" i="26"/>
  <c r="B23" i="26"/>
  <c r="B20" i="26"/>
  <c r="B18" i="26"/>
  <c r="B13" i="26"/>
  <c r="B12" i="26" l="1"/>
  <c r="B32" i="26"/>
  <c r="D7" i="9"/>
  <c r="D9" i="9"/>
  <c r="D24" i="9"/>
  <c r="D25" i="9"/>
  <c r="D26" i="9"/>
  <c r="D27" i="9"/>
  <c r="D28" i="9"/>
  <c r="D30" i="9"/>
  <c r="D31" i="9"/>
  <c r="D36" i="9"/>
  <c r="D39" i="9"/>
  <c r="D41" i="9"/>
  <c r="D42" i="9"/>
  <c r="D44" i="9"/>
  <c r="D45" i="9"/>
  <c r="D49" i="9"/>
  <c r="D52" i="9"/>
  <c r="D54" i="9"/>
  <c r="D57" i="9"/>
  <c r="D59" i="9"/>
  <c r="D60" i="9"/>
  <c r="D64" i="9"/>
  <c r="D65" i="9"/>
  <c r="D67" i="9"/>
  <c r="D70" i="9"/>
  <c r="D71" i="9"/>
  <c r="D73" i="9"/>
  <c r="D77" i="9"/>
  <c r="D84" i="9"/>
  <c r="D87" i="9"/>
  <c r="D94" i="9"/>
  <c r="D96" i="9"/>
  <c r="D97" i="9"/>
  <c r="D98" i="9"/>
  <c r="D100" i="9"/>
  <c r="D101" i="9"/>
  <c r="D103" i="9"/>
  <c r="D104" i="9"/>
  <c r="D106" i="9"/>
  <c r="D107" i="9"/>
  <c r="D111" i="9"/>
  <c r="D113" i="9"/>
  <c r="D114" i="9"/>
  <c r="D115" i="9"/>
  <c r="D116" i="9"/>
  <c r="D117" i="9"/>
  <c r="D118" i="9"/>
  <c r="D121" i="9"/>
  <c r="D124" i="9"/>
  <c r="D126" i="9"/>
  <c r="D131" i="9"/>
  <c r="D132" i="9"/>
  <c r="D133" i="9"/>
  <c r="D137" i="9"/>
  <c r="D138" i="9"/>
  <c r="D145" i="9"/>
  <c r="D146" i="9"/>
  <c r="D151" i="9"/>
  <c r="D152" i="9"/>
  <c r="D155" i="9"/>
  <c r="D158" i="9"/>
  <c r="D159" i="9"/>
  <c r="D164" i="9"/>
  <c r="D169" i="9"/>
  <c r="D170" i="9"/>
  <c r="D171" i="9"/>
  <c r="D172" i="9"/>
  <c r="D173" i="9"/>
  <c r="D175" i="9"/>
  <c r="D176" i="9"/>
  <c r="D177" i="9"/>
  <c r="D178" i="9"/>
  <c r="D179" i="9"/>
  <c r="D180" i="9"/>
  <c r="D182" i="9"/>
  <c r="D184" i="9"/>
  <c r="D185" i="9"/>
  <c r="D186" i="9"/>
  <c r="D197" i="9"/>
  <c r="D201" i="9"/>
  <c r="D202" i="9"/>
  <c r="D203" i="9"/>
  <c r="D204" i="9"/>
  <c r="D205" i="9"/>
  <c r="D207" i="9"/>
  <c r="D209" i="9"/>
  <c r="D210" i="9"/>
  <c r="D211" i="9"/>
  <c r="D212" i="9"/>
  <c r="D213" i="9"/>
  <c r="D214" i="9"/>
  <c r="D219" i="9"/>
  <c r="D220" i="9"/>
  <c r="D223" i="9"/>
  <c r="D227" i="9"/>
  <c r="D228" i="9"/>
  <c r="D234" i="9"/>
  <c r="D235" i="9"/>
  <c r="D241" i="9"/>
  <c r="D242" i="9"/>
  <c r="D243" i="9"/>
  <c r="D244" i="9"/>
  <c r="D250" i="9"/>
  <c r="D254" i="9"/>
  <c r="D258" i="9"/>
  <c r="D259" i="9"/>
  <c r="D260" i="9"/>
  <c r="D261" i="9"/>
  <c r="D262" i="9"/>
  <c r="D266" i="9"/>
  <c r="D267" i="9"/>
  <c r="D268" i="9"/>
  <c r="D269" i="9"/>
  <c r="D270" i="9"/>
  <c r="D272" i="9"/>
  <c r="D273" i="9"/>
  <c r="D276" i="9"/>
  <c r="D277" i="9"/>
  <c r="D278" i="9"/>
  <c r="D280" i="9"/>
  <c r="D281" i="9"/>
  <c r="D282" i="9"/>
  <c r="D283" i="9"/>
  <c r="D285" i="9"/>
  <c r="D289" i="9"/>
  <c r="D290" i="9"/>
  <c r="D292" i="9"/>
  <c r="D293" i="9"/>
  <c r="D294" i="9"/>
  <c r="D295" i="9"/>
  <c r="D297" i="9"/>
  <c r="D298" i="9"/>
  <c r="D300" i="9"/>
  <c r="D301" i="9"/>
  <c r="D302" i="9"/>
  <c r="D303" i="9"/>
  <c r="D304" i="9"/>
  <c r="D305" i="9"/>
  <c r="D306" i="9"/>
  <c r="D309" i="9"/>
  <c r="D310" i="9"/>
  <c r="D315" i="9"/>
  <c r="D316" i="9"/>
  <c r="D318" i="9"/>
  <c r="D319" i="9"/>
  <c r="D323" i="9"/>
  <c r="D324" i="9"/>
  <c r="D330" i="9"/>
  <c r="D333" i="9"/>
  <c r="D334" i="9"/>
  <c r="D339" i="9"/>
  <c r="D347" i="9"/>
  <c r="D348" i="9"/>
  <c r="D349" i="9"/>
  <c r="D350" i="9"/>
  <c r="D351" i="9"/>
  <c r="D352" i="9"/>
  <c r="D353" i="9"/>
  <c r="D357" i="9"/>
  <c r="D358" i="9"/>
  <c r="D369" i="9"/>
  <c r="D370" i="9"/>
  <c r="D372" i="9"/>
  <c r="D375" i="9"/>
  <c r="D376" i="9"/>
  <c r="D377" i="9"/>
  <c r="D378" i="9"/>
  <c r="D382" i="9"/>
  <c r="D385" i="9"/>
  <c r="D386" i="9"/>
  <c r="D387" i="9"/>
  <c r="D389" i="9"/>
  <c r="D390" i="9"/>
  <c r="D391" i="9"/>
  <c r="D392" i="9"/>
  <c r="D396" i="9"/>
  <c r="D397" i="9"/>
  <c r="D398" i="9"/>
  <c r="D400" i="9"/>
  <c r="D403" i="9"/>
  <c r="D404" i="9"/>
  <c r="D405" i="9"/>
  <c r="D407" i="9"/>
  <c r="D408" i="9"/>
  <c r="D409" i="9"/>
  <c r="D416" i="9"/>
  <c r="D420" i="9"/>
  <c r="D421" i="9"/>
  <c r="D422" i="9"/>
  <c r="D423" i="9"/>
  <c r="D424" i="9"/>
  <c r="D427" i="9"/>
  <c r="D428" i="9"/>
  <c r="D429" i="9"/>
  <c r="D431" i="9"/>
  <c r="D432" i="9"/>
  <c r="D433" i="9"/>
  <c r="D434" i="9"/>
  <c r="D435" i="9"/>
  <c r="D438" i="9"/>
  <c r="D439" i="9"/>
  <c r="D440" i="9"/>
  <c r="D441" i="9"/>
  <c r="D443" i="9"/>
  <c r="D444" i="9"/>
  <c r="D449" i="9"/>
  <c r="D451" i="9"/>
  <c r="D452" i="9"/>
  <c r="D454" i="9"/>
  <c r="D455" i="9"/>
  <c r="D456" i="9"/>
  <c r="D457" i="9"/>
  <c r="D459" i="9"/>
  <c r="D460" i="9"/>
  <c r="D461" i="9"/>
  <c r="D462" i="9"/>
  <c r="D464" i="9"/>
  <c r="D473" i="9"/>
  <c r="D481" i="9"/>
  <c r="D484" i="9"/>
  <c r="D486" i="9"/>
  <c r="D487" i="9"/>
  <c r="D488" i="9"/>
  <c r="D489" i="9"/>
  <c r="D494" i="9"/>
  <c r="D495" i="9"/>
  <c r="D498" i="9"/>
  <c r="D502" i="9"/>
  <c r="D505" i="9"/>
  <c r="D506" i="9"/>
  <c r="D507" i="9"/>
  <c r="D508" i="9"/>
  <c r="D509" i="9"/>
  <c r="D512" i="9"/>
  <c r="D514" i="9"/>
  <c r="D517" i="9"/>
  <c r="D519" i="9"/>
  <c r="D520" i="9"/>
  <c r="D522" i="9"/>
  <c r="D528" i="9"/>
  <c r="D529" i="9"/>
  <c r="D531" i="9"/>
  <c r="D533" i="9"/>
  <c r="D534" i="9"/>
  <c r="D537" i="9"/>
  <c r="D538" i="9"/>
  <c r="D543" i="9"/>
  <c r="D550" i="9"/>
  <c r="D551" i="9"/>
  <c r="D552" i="9"/>
  <c r="D556" i="9"/>
  <c r="D6" i="9"/>
  <c r="B46" i="26" l="1"/>
  <c r="B9" i="40"/>
  <c r="B9" i="30"/>
  <c r="B9" i="20"/>
  <c r="C5" i="28"/>
  <c r="C13" i="27"/>
  <c r="C6" i="27"/>
  <c r="C22" i="25"/>
  <c r="D9" i="25"/>
  <c r="B22" i="25"/>
  <c r="D6" i="11"/>
  <c r="D13" i="11"/>
  <c r="D15" i="11"/>
  <c r="D18" i="11"/>
  <c r="D19" i="11"/>
  <c r="D26" i="11"/>
  <c r="D28" i="11"/>
  <c r="D5" i="11"/>
  <c r="B43" i="17"/>
  <c r="B5" i="17" s="1"/>
  <c r="C43" i="17"/>
  <c r="C13" i="17"/>
  <c r="C6" i="17"/>
  <c r="C5" i="17" s="1"/>
  <c r="B13" i="17"/>
  <c r="B6" i="17"/>
  <c r="C13" i="11" l="1"/>
  <c r="C5" i="11" s="1"/>
  <c r="C6" i="11"/>
  <c r="B13" i="11"/>
  <c r="B6" i="11"/>
  <c r="B5" i="11"/>
  <c r="F6" i="42"/>
  <c r="F23" i="42" s="1"/>
  <c r="F11" i="42"/>
  <c r="C7" i="42"/>
  <c r="C6" i="42" s="1"/>
  <c r="C23" i="42" s="1"/>
  <c r="C9" i="8" l="1"/>
  <c r="D9" i="8" s="1"/>
  <c r="C7" i="8"/>
  <c r="D7" i="8" s="1"/>
  <c r="D11" i="8"/>
  <c r="D12" i="8"/>
  <c r="D13" i="8"/>
  <c r="D14" i="8"/>
  <c r="D15" i="8"/>
  <c r="D16" i="8"/>
  <c r="D17" i="8"/>
  <c r="D18" i="8"/>
  <c r="D19" i="8"/>
  <c r="D20" i="8"/>
  <c r="D24" i="8"/>
  <c r="D25" i="8"/>
  <c r="D26" i="8"/>
  <c r="D27" i="8"/>
  <c r="D28" i="8"/>
  <c r="D31" i="8"/>
  <c r="C23" i="8"/>
  <c r="D23" i="8" s="1"/>
  <c r="C6" i="8"/>
  <c r="D6" i="8" s="1"/>
  <c r="B23" i="8"/>
  <c r="B6" i="8"/>
  <c r="B32" i="8" s="1"/>
  <c r="B23" i="42" l="1"/>
  <c r="C32" i="8"/>
  <c r="D32" i="8" s="1"/>
</calcChain>
</file>

<file path=xl/sharedStrings.xml><?xml version="1.0" encoding="utf-8"?>
<sst xmlns="http://schemas.openxmlformats.org/spreadsheetml/2006/main" count="1052" uniqueCount="925">
  <si>
    <t>单位：万元</t>
    <phoneticPr fontId="1" type="noConversion"/>
  </si>
  <si>
    <t>预算科目</t>
    <phoneticPr fontId="1" type="noConversion"/>
  </si>
  <si>
    <t>三、企业所得税</t>
  </si>
  <si>
    <t>四、企业所得税退税</t>
  </si>
  <si>
    <t>五、个人所得税</t>
  </si>
  <si>
    <t>六、资源税</t>
  </si>
  <si>
    <t>收  入  总  计</t>
  </si>
  <si>
    <t>支  出  总  计</t>
  </si>
  <si>
    <t>预    算    科    目</t>
    <phoneticPr fontId="5" type="noConversion"/>
  </si>
  <si>
    <t>税收收入小计</t>
    <phoneticPr fontId="5" type="noConversion"/>
  </si>
  <si>
    <t>一、增 值 税</t>
  </si>
  <si>
    <t>二、营 业 税</t>
    <phoneticPr fontId="5" type="noConversion"/>
  </si>
  <si>
    <t>七、城市维护建设税</t>
    <phoneticPr fontId="5" type="noConversion"/>
  </si>
  <si>
    <t>八、房产税</t>
    <phoneticPr fontId="5" type="noConversion"/>
  </si>
  <si>
    <t>九、印花税</t>
    <phoneticPr fontId="5" type="noConversion"/>
  </si>
  <si>
    <t>十、城镇土地使用税</t>
    <phoneticPr fontId="5" type="noConversion"/>
  </si>
  <si>
    <t>十一、土地增值税</t>
    <phoneticPr fontId="5" type="noConversion"/>
  </si>
  <si>
    <t>十二、车船税</t>
    <phoneticPr fontId="5" type="noConversion"/>
  </si>
  <si>
    <t>十三、耕地占用税</t>
    <phoneticPr fontId="5" type="noConversion"/>
  </si>
  <si>
    <t>十四、契税</t>
    <phoneticPr fontId="5" type="noConversion"/>
  </si>
  <si>
    <t>十五、烟叶税</t>
    <phoneticPr fontId="5" type="noConversion"/>
  </si>
  <si>
    <t>十六、其他税收收入</t>
    <phoneticPr fontId="5" type="noConversion"/>
  </si>
  <si>
    <t>非税收入小计</t>
    <phoneticPr fontId="5" type="noConversion"/>
  </si>
  <si>
    <t>十七、专项收入</t>
    <phoneticPr fontId="5" type="noConversion"/>
  </si>
  <si>
    <t>十八、行政事业性收费收入</t>
    <phoneticPr fontId="5" type="noConversion"/>
  </si>
  <si>
    <t>十九、罚没收入</t>
    <phoneticPr fontId="5" type="noConversion"/>
  </si>
  <si>
    <t>二十、国有资本经营收入</t>
    <phoneticPr fontId="5" type="noConversion"/>
  </si>
  <si>
    <t>二十一、国有资源(资产)有偿使用收入</t>
    <phoneticPr fontId="5" type="noConversion"/>
  </si>
  <si>
    <t>二十二、捐赠收入</t>
    <phoneticPr fontId="5" type="noConversion"/>
  </si>
  <si>
    <t>二十三、政府住房基金收入</t>
    <phoneticPr fontId="5" type="noConversion"/>
  </si>
  <si>
    <t>二十四、其他收入</t>
    <phoneticPr fontId="5" type="noConversion"/>
  </si>
  <si>
    <t>一般公共预算收入合计</t>
    <phoneticPr fontId="5" type="noConversion"/>
  </si>
  <si>
    <t>单位：万元</t>
  </si>
  <si>
    <t>转移性收入</t>
  </si>
  <si>
    <t>转移性支出</t>
  </si>
  <si>
    <t>单位：万元</t>
    <phoneticPr fontId="5" type="noConversion"/>
  </si>
  <si>
    <t>预 算 科 目</t>
    <phoneticPr fontId="5" type="noConversion"/>
  </si>
  <si>
    <t>合计</t>
  </si>
  <si>
    <t xml:space="preserve">项  目  </t>
    <phoneticPr fontId="5" type="noConversion"/>
  </si>
  <si>
    <t>合   计</t>
    <phoneticPr fontId="5" type="noConversion"/>
  </si>
  <si>
    <t xml:space="preserve">   一般公共服务支出</t>
    <phoneticPr fontId="5" type="noConversion"/>
  </si>
  <si>
    <t xml:space="preserve">   外交支出</t>
    <phoneticPr fontId="5" type="noConversion"/>
  </si>
  <si>
    <t xml:space="preserve">  公共安全支出</t>
    <phoneticPr fontId="5" type="noConversion"/>
  </si>
  <si>
    <t xml:space="preserve">  教育支出</t>
    <phoneticPr fontId="5" type="noConversion"/>
  </si>
  <si>
    <t xml:space="preserve">  科学技术支出</t>
    <phoneticPr fontId="5" type="noConversion"/>
  </si>
  <si>
    <t xml:space="preserve">  文化体育与传媒支出</t>
    <phoneticPr fontId="5" type="noConversion"/>
  </si>
  <si>
    <t xml:space="preserve">  社会保障和就业支出</t>
    <phoneticPr fontId="5" type="noConversion"/>
  </si>
  <si>
    <t xml:space="preserve">  医疗与计划生育支出</t>
    <phoneticPr fontId="5" type="noConversion"/>
  </si>
  <si>
    <t xml:space="preserve">  节能环保支出</t>
    <phoneticPr fontId="5" type="noConversion"/>
  </si>
  <si>
    <t xml:space="preserve">  城乡社区支出</t>
    <phoneticPr fontId="5" type="noConversion"/>
  </si>
  <si>
    <t xml:space="preserve">  农林水支出</t>
    <phoneticPr fontId="5" type="noConversion"/>
  </si>
  <si>
    <t xml:space="preserve">  交通运输支出</t>
    <phoneticPr fontId="5" type="noConversion"/>
  </si>
  <si>
    <t xml:space="preserve">  资源勘探信息等支出</t>
    <phoneticPr fontId="5" type="noConversion"/>
  </si>
  <si>
    <t xml:space="preserve">  商业服务业等支出</t>
    <phoneticPr fontId="5" type="noConversion"/>
  </si>
  <si>
    <t xml:space="preserve">  金融支出</t>
    <phoneticPr fontId="5" type="noConversion"/>
  </si>
  <si>
    <t xml:space="preserve">  国土海洋气象等支出</t>
    <phoneticPr fontId="5" type="noConversion"/>
  </si>
  <si>
    <t xml:space="preserve">  住房保障支出</t>
    <phoneticPr fontId="5" type="noConversion"/>
  </si>
  <si>
    <t xml:space="preserve">  粮油物资储备支出</t>
    <phoneticPr fontId="5" type="noConversion"/>
  </si>
  <si>
    <t xml:space="preserve">  其他支出</t>
    <phoneticPr fontId="5" type="noConversion"/>
  </si>
  <si>
    <t>二、对下转移支付</t>
    <phoneticPr fontId="5" type="noConversion"/>
  </si>
  <si>
    <t>一、（市、县）本级支出</t>
    <phoneticPr fontId="5" type="noConversion"/>
  </si>
  <si>
    <t>单位：亿元</t>
  </si>
  <si>
    <t>项        目</t>
    <phoneticPr fontId="5" type="noConversion"/>
  </si>
  <si>
    <t>金    额</t>
    <phoneticPr fontId="5" type="noConversion"/>
  </si>
  <si>
    <t xml:space="preserve">    其中：一般公共预算安排还本额</t>
    <phoneticPr fontId="5" type="noConversion"/>
  </si>
  <si>
    <t>注：本表反映的举借额和偿还额均包含置换债券。</t>
    <phoneticPr fontId="5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</si>
  <si>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5" type="noConversion"/>
  </si>
  <si>
    <t>转移性收入</t>
    <phoneticPr fontId="5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</si>
  <si>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</si>
  <si>
    <t>支出合计</t>
  </si>
  <si>
    <t>收 入</t>
  </si>
  <si>
    <t>支 出</t>
  </si>
  <si>
    <t>政府性基金收入</t>
  </si>
  <si>
    <t>政府性基金支出</t>
  </si>
  <si>
    <t>上级补助收入</t>
  </si>
  <si>
    <t>补助下级支出</t>
  </si>
  <si>
    <t>下级上解收入</t>
  </si>
  <si>
    <t>上解上级支出</t>
  </si>
  <si>
    <t>调入资金</t>
  </si>
  <si>
    <t>调出资金</t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</si>
  <si>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地方政府债务收入</t>
    </r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</si>
  <si>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债务转贷支出</t>
    </r>
  </si>
  <si>
    <r>
      <t xml:space="preserve">    </t>
    </r>
    <r>
      <rPr>
        <sz val="12"/>
        <color indexed="8"/>
        <rFont val="宋体"/>
        <family val="3"/>
        <charset val="134"/>
      </rPr>
      <t xml:space="preserve"> 专项债务收入</t>
    </r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</si>
  <si>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上年结转收入</t>
    </r>
  </si>
  <si>
    <t>收入总计</t>
  </si>
  <si>
    <t>支出总计</t>
  </si>
  <si>
    <t>预 算 科 目</t>
  </si>
  <si>
    <t xml:space="preserve">   一、国家电影事业发展专项资金收入</t>
  </si>
  <si>
    <t xml:space="preserve">   二、大中型水库移民后期扶持基金收入</t>
  </si>
  <si>
    <t xml:space="preserve">   三、小型水库移民扶助基金收入</t>
  </si>
  <si>
    <t xml:space="preserve">   五、城市公用事业附加收入</t>
  </si>
  <si>
    <t xml:space="preserve">   六、国有土地收益基金收入</t>
  </si>
  <si>
    <t xml:space="preserve">   七、农业土地开发资金收入</t>
  </si>
  <si>
    <t xml:space="preserve">   八、城市基础设施配套费收入</t>
  </si>
  <si>
    <t xml:space="preserve">   九、污水处理费收入</t>
  </si>
  <si>
    <t xml:space="preserve">   十、大中型水库库区基金收入</t>
  </si>
  <si>
    <t xml:space="preserve">   十一、国家重大水利工程建设基金收入</t>
  </si>
  <si>
    <t xml:space="preserve">   十三、港口建设费收入</t>
  </si>
  <si>
    <t xml:space="preserve">   十四、民航发展基金收入</t>
  </si>
  <si>
    <t xml:space="preserve">   十五、新型墙体材料专项基金收入</t>
  </si>
  <si>
    <t xml:space="preserve">   十六、农网还贷资金收入</t>
  </si>
  <si>
    <t xml:space="preserve">   十七、其他政府性基金收入</t>
  </si>
  <si>
    <t xml:space="preserve">   十九、彩票公益金收入</t>
  </si>
  <si>
    <t xml:space="preserve">   四、国有土地使用权出让收入</t>
    <phoneticPr fontId="1" type="noConversion"/>
  </si>
  <si>
    <t xml:space="preserve">   十二、车辆通行费</t>
    <phoneticPr fontId="1" type="noConversion"/>
  </si>
  <si>
    <t xml:space="preserve">   十八、彩票发行机构和彩票销售机构的业务费用</t>
    <phoneticPr fontId="1" type="noConversion"/>
  </si>
  <si>
    <t>项        目</t>
    <phoneticPr fontId="5" type="noConversion"/>
  </si>
  <si>
    <t>金    额</t>
    <phoneticPr fontId="5" type="noConversion"/>
  </si>
  <si>
    <t xml:space="preserve">    其中：政府性基金预算安排还本额</t>
    <phoneticPr fontId="5" type="noConversion"/>
  </si>
  <si>
    <t>注：本表反映的举借额和偿还额均包含置换债券。</t>
    <phoneticPr fontId="5" type="noConversion"/>
  </si>
  <si>
    <t>预  算  科  目</t>
  </si>
  <si>
    <t>一、利润收入</t>
  </si>
  <si>
    <t xml:space="preserve">    运输企业利润收入</t>
  </si>
  <si>
    <t xml:space="preserve">    投资服务企业利润收入</t>
  </si>
  <si>
    <t xml:space="preserve">    建筑施工企业利润收入</t>
  </si>
  <si>
    <t xml:space="preserve">    农林牧渔企业利润收入</t>
  </si>
  <si>
    <t xml:space="preserve">    转制科研院所利润收入</t>
  </si>
  <si>
    <t xml:space="preserve">    教育文化广播企业利润收入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</si>
  <si>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2"/>
        <rFont val="宋体"/>
        <family val="3"/>
        <charset val="134"/>
      </rPr>
      <t>金融企业利润收入（国资预算）</t>
    </r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</si>
  <si>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</si>
  <si>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</si>
  <si>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</si>
  <si>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</si>
  <si>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>三、产权转让收入</t>
  </si>
  <si>
    <t xml:space="preserve">    国有独资企业产权转让收入</t>
  </si>
  <si>
    <t>国有资本经营预算转移性收入</t>
  </si>
  <si>
    <t>上年结转收入</t>
  </si>
  <si>
    <r>
      <t xml:space="preserve">预  算  </t>
    </r>
    <r>
      <rPr>
        <b/>
        <sz val="12"/>
        <rFont val="宋体"/>
        <family val="3"/>
        <charset val="134"/>
      </rPr>
      <t>科</t>
    </r>
    <r>
      <rPr>
        <b/>
        <sz val="12"/>
        <rFont val="宋体"/>
        <family val="3"/>
        <charset val="134"/>
      </rPr>
      <t xml:space="preserve">  </t>
    </r>
    <r>
      <rPr>
        <b/>
        <sz val="12"/>
        <rFont val="宋体"/>
        <family val="3"/>
        <charset val="134"/>
      </rPr>
      <t>目</t>
    </r>
  </si>
  <si>
    <t>一、国有资本经营预算支出</t>
  </si>
  <si>
    <t xml:space="preserve">    （一）解决历史遗留问题及改革成本支出</t>
  </si>
  <si>
    <r>
      <t xml:space="preserve">          </t>
    </r>
    <r>
      <rPr>
        <sz val="11"/>
        <color theme="1"/>
        <rFont val="宋体"/>
        <family val="2"/>
        <charset val="134"/>
        <scheme val="minor"/>
      </rPr>
      <t>其中：“三供一业”移交补助支出</t>
    </r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</si>
  <si>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      其他解决历史遗留问题及改革成本支出</t>
    </r>
  </si>
  <si>
    <t xml:space="preserve">    （二）国有企业资本金注入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</si>
  <si>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其中：国有经济结构调整支出</t>
    </r>
  </si>
  <si>
    <t xml:space="preserve">    （三）其他国有资本经营预算支出</t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</si>
  <si>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其中：其他国有资本经营预算支出</t>
    </r>
  </si>
  <si>
    <t>二、转移性支出</t>
  </si>
  <si>
    <t xml:space="preserve">    （一）国有资本经营预算转移支付</t>
  </si>
  <si>
    <t xml:space="preserve">          其中：国有资本经营预算转移支付支出</t>
  </si>
  <si>
    <t xml:space="preserve">    （二）调出资金</t>
  </si>
  <si>
    <t xml:space="preserve">          其中：国有资本经营预算调出资金</t>
  </si>
  <si>
    <t>结转下年支出</t>
  </si>
  <si>
    <t>一、企业职工基本养老保险基金收入</t>
  </si>
  <si>
    <t>项        目</t>
  </si>
  <si>
    <t>金    额</t>
  </si>
  <si>
    <t xml:space="preserve">    其中：一般公共预算和政府性基金预算安排还本额</t>
  </si>
  <si>
    <t>注：本表反映举借额和偿还额均包含置换债券。</t>
  </si>
  <si>
    <t>年初预算数</t>
    <phoneticPr fontId="1" type="noConversion"/>
  </si>
  <si>
    <t>调整预算数</t>
    <phoneticPr fontId="1" type="noConversion"/>
  </si>
  <si>
    <t>增减%</t>
    <phoneticPr fontId="1" type="noConversion"/>
  </si>
  <si>
    <t>增减%</t>
    <phoneticPr fontId="1" type="noConversion"/>
  </si>
  <si>
    <r>
      <t xml:space="preserve">支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出</t>
    </r>
    <phoneticPr fontId="5" type="noConversion"/>
  </si>
  <si>
    <t>一般公共预算收入</t>
    <phoneticPr fontId="5" type="noConversion"/>
  </si>
  <si>
    <t>一般公共预算支出</t>
    <phoneticPr fontId="5" type="noConversion"/>
  </si>
  <si>
    <t>转移性支出</t>
    <phoneticPr fontId="5" type="noConversion"/>
  </si>
  <si>
    <t xml:space="preserve">  上级补助收入</t>
    <phoneticPr fontId="5" type="noConversion"/>
  </si>
  <si>
    <t xml:space="preserve">  补助下级支出</t>
    <phoneticPr fontId="5" type="noConversion"/>
  </si>
  <si>
    <t xml:space="preserve">    返还性收入</t>
    <phoneticPr fontId="5" type="noConversion"/>
  </si>
  <si>
    <t xml:space="preserve">    返还性支出</t>
    <phoneticPr fontId="5" type="noConversion"/>
  </si>
  <si>
    <t xml:space="preserve">    一般性转移支付收入</t>
    <phoneticPr fontId="5" type="noConversion"/>
  </si>
  <si>
    <t xml:space="preserve">    一般性转移支付支出</t>
    <phoneticPr fontId="5" type="noConversion"/>
  </si>
  <si>
    <t xml:space="preserve">    专项转移支付收入</t>
    <phoneticPr fontId="5" type="noConversion"/>
  </si>
  <si>
    <t xml:space="preserve">    专项转移支付支出</t>
    <phoneticPr fontId="5" type="noConversion"/>
  </si>
  <si>
    <t xml:space="preserve">  下级上解收入</t>
    <phoneticPr fontId="5" type="noConversion"/>
  </si>
  <si>
    <t xml:space="preserve">  上解上级支出</t>
    <phoneticPr fontId="5" type="noConversion"/>
  </si>
  <si>
    <t xml:space="preserve">    体制上解收入</t>
    <phoneticPr fontId="5" type="noConversion"/>
  </si>
  <si>
    <t xml:space="preserve">    体制上解支出</t>
    <phoneticPr fontId="5" type="noConversion"/>
  </si>
  <si>
    <t xml:space="preserve">    出口退税专项上解收入</t>
    <phoneticPr fontId="5" type="noConversion"/>
  </si>
  <si>
    <t xml:space="preserve">    出口退税专项上解支出</t>
    <phoneticPr fontId="5" type="noConversion"/>
  </si>
  <si>
    <t xml:space="preserve">    专项上解收入</t>
    <phoneticPr fontId="5" type="noConversion"/>
  </si>
  <si>
    <t xml:space="preserve">    专项上解支出</t>
    <phoneticPr fontId="5" type="noConversion"/>
  </si>
  <si>
    <t xml:space="preserve">  接受其他地区援助收入</t>
    <phoneticPr fontId="5" type="noConversion"/>
  </si>
  <si>
    <t xml:space="preserve">  援助其他地区支出</t>
    <phoneticPr fontId="5" type="noConversion"/>
  </si>
  <si>
    <t xml:space="preserve">  债务转贷支出</t>
    <phoneticPr fontId="5" type="noConversion"/>
  </si>
  <si>
    <t xml:space="preserve">  国债转贷收入</t>
    <phoneticPr fontId="5" type="noConversion"/>
  </si>
  <si>
    <t xml:space="preserve">  国债转贷资金上年结余</t>
    <phoneticPr fontId="5" type="noConversion"/>
  </si>
  <si>
    <t xml:space="preserve">  增设预算周转金</t>
    <phoneticPr fontId="5" type="noConversion"/>
  </si>
  <si>
    <t xml:space="preserve">  上年结转收入</t>
    <phoneticPr fontId="5" type="noConversion"/>
  </si>
  <si>
    <t xml:space="preserve">  拨付转贷资金数</t>
    <phoneticPr fontId="5" type="noConversion"/>
  </si>
  <si>
    <t xml:space="preserve">  调入预算稳定调节基金</t>
    <phoneticPr fontId="5" type="noConversion"/>
  </si>
  <si>
    <t xml:space="preserve">  国债转贷资金结余</t>
    <phoneticPr fontId="5" type="noConversion"/>
  </si>
  <si>
    <t xml:space="preserve">  调入资金   </t>
    <phoneticPr fontId="5" type="noConversion"/>
  </si>
  <si>
    <t xml:space="preserve">  安排预算稳定调节基金</t>
    <phoneticPr fontId="5" type="noConversion"/>
  </si>
  <si>
    <t xml:space="preserve">  调出资金</t>
    <phoneticPr fontId="5" type="noConversion"/>
  </si>
  <si>
    <t>年终结余</t>
    <phoneticPr fontId="5" type="noConversion"/>
  </si>
  <si>
    <t xml:space="preserve">  其中：结转下年支出</t>
    <phoneticPr fontId="5" type="noConversion"/>
  </si>
  <si>
    <t xml:space="preserve">        净结余</t>
    <phoneticPr fontId="5" type="noConversion"/>
  </si>
  <si>
    <t xml:space="preserve">  地方政府一般债务收入</t>
    <phoneticPr fontId="5" type="noConversion"/>
  </si>
  <si>
    <t xml:space="preserve">  地方政府一般债务还本支出</t>
    <phoneticPr fontId="5" type="noConversion"/>
  </si>
  <si>
    <r>
      <t xml:space="preserve">收 </t>
    </r>
    <r>
      <rPr>
        <b/>
        <sz val="12"/>
        <rFont val="宋体"/>
        <family val="3"/>
        <charset val="134"/>
      </rPr>
      <t xml:space="preserve"> </t>
    </r>
    <r>
      <rPr>
        <b/>
        <sz val="12"/>
        <rFont val="宋体"/>
        <family val="3"/>
        <charset val="134"/>
      </rPr>
      <t>入</t>
    </r>
    <phoneticPr fontId="5" type="noConversion"/>
  </si>
  <si>
    <t>决算数</t>
    <phoneticPr fontId="1" type="noConversion"/>
  </si>
  <si>
    <t>累计占预算%</t>
    <phoneticPr fontId="5" type="noConversion"/>
  </si>
  <si>
    <t>单位：万元</t>
    <phoneticPr fontId="5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</si>
  <si>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5" type="noConversion"/>
  </si>
  <si>
    <t>年初预算数</t>
    <phoneticPr fontId="5" type="noConversion"/>
  </si>
  <si>
    <t>简要说明</t>
    <phoneticPr fontId="5" type="noConversion"/>
  </si>
  <si>
    <t>调整预算数</t>
    <phoneticPr fontId="5" type="noConversion"/>
  </si>
  <si>
    <t>年初预算</t>
    <phoneticPr fontId="5" type="noConversion"/>
  </si>
  <si>
    <t>样表38</t>
    <phoneticPr fontId="5" type="noConversion"/>
  </si>
  <si>
    <t>样表39</t>
    <phoneticPr fontId="1" type="noConversion"/>
  </si>
  <si>
    <t>附件40</t>
    <phoneticPr fontId="5" type="noConversion"/>
  </si>
  <si>
    <t>样表41</t>
    <phoneticPr fontId="5" type="noConversion"/>
  </si>
  <si>
    <t>样表44</t>
    <phoneticPr fontId="5" type="noConversion"/>
  </si>
  <si>
    <t>样表45</t>
    <phoneticPr fontId="5" type="noConversion"/>
  </si>
  <si>
    <t>样表46</t>
    <phoneticPr fontId="5" type="noConversion"/>
  </si>
  <si>
    <t>样表51</t>
    <phoneticPr fontId="5" type="noConversion"/>
  </si>
  <si>
    <t>样表52</t>
    <phoneticPr fontId="1" type="noConversion"/>
  </si>
  <si>
    <t>样表53</t>
    <phoneticPr fontId="1" type="noConversion"/>
  </si>
  <si>
    <t>样表54</t>
    <phoneticPr fontId="1" type="noConversion"/>
  </si>
  <si>
    <t>样表56</t>
    <phoneticPr fontId="5" type="noConversion"/>
  </si>
  <si>
    <t>样表60</t>
    <phoneticPr fontId="1" type="noConversion"/>
  </si>
  <si>
    <r>
      <t>样表6</t>
    </r>
    <r>
      <rPr>
        <b/>
        <sz val="12"/>
        <rFont val="宋体"/>
        <family val="3"/>
        <charset val="134"/>
      </rPr>
      <t>1</t>
    </r>
    <phoneticPr fontId="1" type="noConversion"/>
  </si>
  <si>
    <t>样表65</t>
    <phoneticPr fontId="1" type="noConversion"/>
  </si>
  <si>
    <t>样表66</t>
    <phoneticPr fontId="1" type="noConversion"/>
  </si>
  <si>
    <t>样表67</t>
    <phoneticPr fontId="1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</si>
  <si>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年绵竹市本级一般公共预算收入预算调整表</t>
    </r>
    <phoneticPr fontId="5" type="noConversion"/>
  </si>
  <si>
    <t>2017年绵竹市本级一般公共预算支出预算调整表</t>
    <phoneticPr fontId="1" type="noConversion"/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</si>
  <si>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</si>
  <si>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</si>
  <si>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</si>
  <si>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</si>
  <si>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</si>
  <si>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</si>
  <si>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</si>
  <si>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</si>
  <si>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</si>
  <si>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</si>
  <si>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</si>
  <si>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</si>
  <si>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</si>
  <si>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</si>
  <si>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</si>
  <si>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</si>
  <si>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政府办公厅（室）及相关机构事务</t>
  </si>
  <si>
    <t xml:space="preserve">    政务公开审批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</si>
  <si>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</si>
  <si>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</si>
  <si>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</si>
  <si>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</si>
  <si>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</si>
  <si>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</si>
  <si>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</si>
  <si>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</si>
  <si>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</si>
  <si>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</si>
  <si>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</si>
  <si>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</si>
  <si>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</si>
  <si>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财政委托业务支出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</si>
  <si>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</si>
  <si>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</si>
  <si>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</si>
  <si>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</si>
  <si>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审计业务</t>
  </si>
  <si>
    <t xml:space="preserve">    信息化建设</t>
  </si>
  <si>
    <t xml:space="preserve">  人力资源事务</t>
  </si>
  <si>
    <t xml:space="preserve">    其他人力资源事务支出</t>
  </si>
  <si>
    <t xml:space="preserve">  纪检监察事务</t>
  </si>
  <si>
    <t xml:space="preserve">    大案要案查处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</si>
  <si>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</si>
  <si>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</si>
  <si>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</si>
  <si>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</si>
  <si>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</si>
  <si>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</si>
  <si>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</si>
  <si>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</si>
  <si>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质量技术监督与检验检疫事务</t>
  </si>
  <si>
    <t xml:space="preserve">    质量技术监督行政执法及业务管理</t>
  </si>
  <si>
    <t xml:space="preserve">  港澳台侨事务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</si>
  <si>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</si>
  <si>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</si>
  <si>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</si>
  <si>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</si>
  <si>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</si>
  <si>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</si>
  <si>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</si>
  <si>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</si>
  <si>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</si>
  <si>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</si>
  <si>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</si>
  <si>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</si>
  <si>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</t>
  </si>
  <si>
    <t xml:space="preserve">    其他共产党事务支出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</si>
  <si>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</si>
  <si>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</si>
  <si>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</si>
  <si>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</si>
  <si>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人民防空</t>
  </si>
  <si>
    <t>公共安全支出</t>
  </si>
  <si>
    <t xml:space="preserve">  武装警察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</si>
  <si>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</si>
  <si>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</si>
  <si>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</si>
  <si>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</si>
  <si>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</si>
  <si>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</si>
  <si>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</si>
  <si>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禁毒管理</t>
  </si>
  <si>
    <t xml:space="preserve">    道路交通管理</t>
  </si>
  <si>
    <t xml:space="preserve">    网络侦控管理</t>
  </si>
  <si>
    <t xml:space="preserve">    网络运行及维护</t>
  </si>
  <si>
    <t xml:space="preserve">    拘押收教场所管理</t>
  </si>
  <si>
    <t xml:space="preserve">    其他公安支出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</si>
  <si>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</si>
  <si>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</si>
  <si>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</si>
  <si>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</si>
  <si>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控告申诉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</si>
  <si>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</si>
  <si>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</si>
  <si>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</si>
  <si>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</si>
  <si>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</si>
  <si>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</si>
  <si>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</si>
  <si>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</si>
  <si>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</si>
  <si>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</si>
  <si>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社区矫正</t>
  </si>
  <si>
    <t xml:space="preserve">  其他公共安全支出</t>
  </si>
  <si>
    <t xml:space="preserve">    其他公共安全支出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</si>
  <si>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</si>
  <si>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</si>
  <si>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</si>
  <si>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</si>
  <si>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</si>
  <si>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</si>
  <si>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</si>
  <si>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</si>
  <si>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</si>
  <si>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</si>
  <si>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</si>
  <si>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</si>
  <si>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</si>
  <si>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</si>
  <si>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</si>
  <si>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</si>
  <si>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</si>
  <si>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其他进修及培训</t>
  </si>
  <si>
    <t xml:space="preserve">  其他教育支出</t>
  </si>
  <si>
    <t xml:space="preserve">    其他教育支出</t>
  </si>
  <si>
    <t>科学技术支出</t>
  </si>
  <si>
    <t xml:space="preserve">  社会科学</t>
  </si>
  <si>
    <t xml:space="preserve">    其他社会科学支出</t>
  </si>
  <si>
    <t xml:space="preserve">  科学技术普及</t>
  </si>
  <si>
    <t xml:space="preserve">    机构运行</t>
  </si>
  <si>
    <t xml:space="preserve">    科普活动</t>
  </si>
  <si>
    <t xml:space="preserve">    科技馆站</t>
  </si>
  <si>
    <t xml:space="preserve">    其他科学技术普及支出</t>
  </si>
  <si>
    <t xml:space="preserve">  其他科学技术支出</t>
  </si>
  <si>
    <t xml:space="preserve">    其他科学技术支出</t>
  </si>
  <si>
    <t>文化体育与传媒支出</t>
  </si>
  <si>
    <t xml:space="preserve">  文化</t>
  </si>
  <si>
    <t xml:space="preserve">    图书馆</t>
  </si>
  <si>
    <t xml:space="preserve">    群众文化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</si>
  <si>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</si>
  <si>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</si>
  <si>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</si>
  <si>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</si>
  <si>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</si>
  <si>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运动项目管理</t>
  </si>
  <si>
    <t xml:space="preserve">    群众体育</t>
  </si>
  <si>
    <t xml:space="preserve">    其他体育支出</t>
  </si>
  <si>
    <t xml:space="preserve">  新闻出版广播影视</t>
  </si>
  <si>
    <t xml:space="preserve">    电视</t>
  </si>
  <si>
    <t xml:space="preserve">    电影</t>
  </si>
  <si>
    <t xml:space="preserve">    其他新闻出版广播影视支出</t>
  </si>
  <si>
    <t>社会保障和就业支出</t>
  </si>
  <si>
    <t xml:space="preserve">  人力资源和社会保障管理事务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</si>
  <si>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</si>
  <si>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</si>
  <si>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</si>
  <si>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</si>
  <si>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</si>
  <si>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</si>
  <si>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</si>
  <si>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</si>
  <si>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</si>
  <si>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</si>
  <si>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</si>
  <si>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</si>
  <si>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</si>
  <si>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</si>
  <si>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</si>
  <si>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</si>
  <si>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</si>
  <si>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就业补助</t>
  </si>
  <si>
    <t xml:space="preserve">    职业培训补贴</t>
  </si>
  <si>
    <t xml:space="preserve">    社会保险补贴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</si>
  <si>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</si>
  <si>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</si>
  <si>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</si>
  <si>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</si>
  <si>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</si>
  <si>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</si>
  <si>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</si>
  <si>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</si>
  <si>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</si>
  <si>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</si>
  <si>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</si>
  <si>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</si>
  <si>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</si>
  <si>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</si>
  <si>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</si>
  <si>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</si>
  <si>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</si>
  <si>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</si>
  <si>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</si>
  <si>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</si>
  <si>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</si>
  <si>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</si>
  <si>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</si>
  <si>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</si>
  <si>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地方自然灾害生活补助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</si>
  <si>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</si>
  <si>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</si>
  <si>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</si>
  <si>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</si>
  <si>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</si>
  <si>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</si>
  <si>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</si>
  <si>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</si>
  <si>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</si>
  <si>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</si>
  <si>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</si>
  <si>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</si>
  <si>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</si>
  <si>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</si>
  <si>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</si>
  <si>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其他社会保障和就业支出</t>
  </si>
  <si>
    <t xml:space="preserve">    其他社会保障和就业支出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</si>
  <si>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</si>
  <si>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</si>
  <si>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</si>
  <si>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</si>
  <si>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</si>
  <si>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</si>
  <si>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</si>
  <si>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其他专科医院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</si>
  <si>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</si>
  <si>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</si>
  <si>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</si>
  <si>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</si>
  <si>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</si>
  <si>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</si>
  <si>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</si>
  <si>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</si>
  <si>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</si>
  <si>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</si>
  <si>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</si>
  <si>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  计划生育机构</t>
  </si>
  <si>
    <t xml:space="preserve">    计划生育服务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</si>
  <si>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</si>
  <si>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</si>
  <si>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</si>
  <si>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</si>
  <si>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</si>
  <si>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</si>
  <si>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</si>
  <si>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</si>
  <si>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</si>
  <si>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</si>
  <si>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</si>
  <si>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</si>
  <si>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</si>
  <si>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</si>
  <si>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</si>
  <si>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其他医疗卫生与计划生育支出</t>
  </si>
  <si>
    <t xml:space="preserve">    其他医疗卫生与计划生育支出</t>
  </si>
  <si>
    <t>节能环保支出</t>
  </si>
  <si>
    <t xml:space="preserve">  环境保护管理事务</t>
  </si>
  <si>
    <t xml:space="preserve">  污染防治</t>
  </si>
  <si>
    <t xml:space="preserve">    水体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</si>
  <si>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</si>
  <si>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</si>
  <si>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</si>
  <si>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</si>
  <si>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r>
      <t xml:space="preserve">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>其他环保支出</t>
    </r>
    <phoneticPr fontId="5" type="noConversion"/>
  </si>
  <si>
    <t>城乡社区事务支出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</si>
  <si>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</si>
  <si>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</si>
  <si>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</si>
  <si>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</si>
  <si>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</si>
  <si>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</si>
  <si>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</si>
  <si>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</si>
  <si>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</si>
  <si>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</si>
  <si>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</si>
  <si>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</si>
  <si>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</si>
  <si>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</si>
  <si>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</si>
  <si>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农村公益事业</t>
  </si>
  <si>
    <t xml:space="preserve">    农业资源保护修复与利用</t>
  </si>
  <si>
    <t xml:space="preserve">    农村道路建设</t>
  </si>
  <si>
    <t xml:space="preserve">    其他农业支出</t>
  </si>
  <si>
    <t xml:space="preserve">  林业</t>
  </si>
  <si>
    <t xml:space="preserve">    林业事业机构</t>
  </si>
  <si>
    <t xml:space="preserve">    林业工程与项目管理</t>
  </si>
  <si>
    <t xml:space="preserve">    其他林业支出</t>
  </si>
  <si>
    <t xml:space="preserve">  水利</t>
  </si>
  <si>
    <t xml:space="preserve">    水利行业业务管理</t>
  </si>
  <si>
    <t xml:space="preserve">    水资源节约管理与保护</t>
  </si>
  <si>
    <t xml:space="preserve">    防汛</t>
  </si>
  <si>
    <t xml:space="preserve">    农田水利</t>
  </si>
  <si>
    <t xml:space="preserve">    农村人畜饮水</t>
  </si>
  <si>
    <t xml:space="preserve">    其他水利支出</t>
  </si>
  <si>
    <t xml:space="preserve">  扶贫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</si>
  <si>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</si>
  <si>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</si>
  <si>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</si>
  <si>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</si>
  <si>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</si>
  <si>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</si>
  <si>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</si>
  <si>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</si>
  <si>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</si>
  <si>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</si>
  <si>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</si>
  <si>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  创业担保贷款贴息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</si>
  <si>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</si>
  <si>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</si>
  <si>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</si>
  <si>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</si>
  <si>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</si>
  <si>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</si>
  <si>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</si>
  <si>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</si>
  <si>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其他公路水路运输支出</t>
  </si>
  <si>
    <t>资源勘探电力信息等支出</t>
  </si>
  <si>
    <t xml:space="preserve">  安全生产监管</t>
  </si>
  <si>
    <t xml:space="preserve">    安全监管监察专项</t>
  </si>
  <si>
    <t xml:space="preserve">    应急救援支出</t>
  </si>
  <si>
    <t xml:space="preserve">  国有资产监管</t>
  </si>
  <si>
    <t xml:space="preserve">    其他国有资产监管支出</t>
  </si>
  <si>
    <t>商业服务业等支出</t>
  </si>
  <si>
    <t xml:space="preserve">  商业流通事务</t>
  </si>
  <si>
    <t xml:space="preserve">  旅游业管理与服务支出</t>
  </si>
  <si>
    <t xml:space="preserve">    旅游宣传</t>
  </si>
  <si>
    <t xml:space="preserve">    其他旅游业管理与服务支出</t>
  </si>
  <si>
    <t>金融支出</t>
  </si>
  <si>
    <t xml:space="preserve">  金融发展支出</t>
  </si>
  <si>
    <t xml:space="preserve">    其他金融发展支出</t>
  </si>
  <si>
    <t>国土海洋气象等支出</t>
  </si>
  <si>
    <t xml:space="preserve">  国土资源事务</t>
  </si>
  <si>
    <t xml:space="preserve">    国土资源规划及管理</t>
  </si>
  <si>
    <t xml:space="preserve">    土地资源利用与保护</t>
  </si>
  <si>
    <t xml:space="preserve">    国土资源行业业务管理</t>
  </si>
  <si>
    <t xml:space="preserve">    国土资源调查</t>
  </si>
  <si>
    <t xml:space="preserve">    地质灾害防治</t>
  </si>
  <si>
    <t xml:space="preserve">    其他国土资源事务支出</t>
  </si>
  <si>
    <t xml:space="preserve">  地震事务</t>
  </si>
  <si>
    <t xml:space="preserve">    地震监测</t>
  </si>
  <si>
    <t xml:space="preserve">    地震预测预报</t>
  </si>
  <si>
    <t xml:space="preserve">  气象事务</t>
  </si>
  <si>
    <t>住房保障支出</t>
  </si>
  <si>
    <t xml:space="preserve">  保障性安居工程支出</t>
  </si>
  <si>
    <t xml:space="preserve">    棚户区改造</t>
  </si>
  <si>
    <t xml:space="preserve">    公共租赁住房</t>
  </si>
  <si>
    <t xml:space="preserve">    其他保障性安居工程支出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</si>
  <si>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</si>
  <si>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</si>
  <si>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</si>
  <si>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</si>
  <si>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粮食信息统计</t>
  </si>
  <si>
    <t xml:space="preserve">    粮食专项业务活动</t>
  </si>
  <si>
    <t xml:space="preserve">    其他粮油事务支出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</si>
  <si>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</si>
  <si>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</si>
  <si>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</si>
  <si>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</si>
  <si>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</si>
  <si>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</si>
  <si>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</si>
  <si>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</si>
  <si>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地方政府其他一般债务付息支出</t>
  </si>
  <si>
    <t>一般公共预算支出合计</t>
    <phoneticPr fontId="5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</si>
  <si>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年绵竹市本级一般公共预算收支预算平衡表</t>
    </r>
    <phoneticPr fontId="5" type="noConversion"/>
  </si>
  <si>
    <t>2017年上级对绵竹市税收返还和转移支付补助预算调整表</t>
    <phoneticPr fontId="5" type="noConversion"/>
  </si>
  <si>
    <t>上级补助收入</t>
    <phoneticPr fontId="5" type="noConversion"/>
  </si>
  <si>
    <t xml:space="preserve">  返还性收入</t>
    <phoneticPr fontId="5" type="noConversion"/>
  </si>
  <si>
    <t xml:space="preserve">    增值税税收返还收入</t>
    <phoneticPr fontId="5" type="noConversion"/>
  </si>
  <si>
    <t xml:space="preserve">    消费税税收返还收入</t>
    <phoneticPr fontId="5" type="noConversion"/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</si>
  <si>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</si>
  <si>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</si>
  <si>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</si>
  <si>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一般性转移支付收入</t>
    <phoneticPr fontId="5" type="noConversion"/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</si>
  <si>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</si>
  <si>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</si>
  <si>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</si>
  <si>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</si>
  <si>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</si>
  <si>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</si>
  <si>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</si>
  <si>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</si>
  <si>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</si>
  <si>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</si>
  <si>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</si>
  <si>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</si>
  <si>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</si>
  <si>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</si>
  <si>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</si>
  <si>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</si>
  <si>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</si>
  <si>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</si>
  <si>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  增值税“五五分享”税收返还</t>
    <phoneticPr fontId="5" type="noConversion"/>
  </si>
  <si>
    <t xml:space="preserve">    贫困地区转移支付</t>
    <phoneticPr fontId="1" type="noConversion"/>
  </si>
  <si>
    <t xml:space="preserve"> 专项转移支付收入</t>
    <phoneticPr fontId="5" type="noConversion"/>
  </si>
  <si>
    <t>2017年绵竹市本级一般公共预算基本支出调整预算表</t>
    <phoneticPr fontId="1" type="noConversion"/>
  </si>
  <si>
    <t>一、工资福利支出</t>
    <phoneticPr fontId="5" type="noConversion"/>
  </si>
  <si>
    <t xml:space="preserve">    基本工资</t>
    <phoneticPr fontId="5" type="noConversion"/>
  </si>
  <si>
    <t xml:space="preserve">    津贴补贴</t>
    <phoneticPr fontId="5" type="noConversion"/>
  </si>
  <si>
    <t xml:space="preserve">    奖金</t>
    <phoneticPr fontId="5" type="noConversion"/>
  </si>
  <si>
    <t xml:space="preserve">    社会保障缴费</t>
    <phoneticPr fontId="5" type="noConversion"/>
  </si>
  <si>
    <t xml:space="preserve">    绩效工资</t>
    <phoneticPr fontId="5" type="noConversion"/>
  </si>
  <si>
    <t xml:space="preserve">    其他工资福利支出</t>
    <phoneticPr fontId="5" type="noConversion"/>
  </si>
  <si>
    <t>二、商品服务支出</t>
    <phoneticPr fontId="5" type="noConversion"/>
  </si>
  <si>
    <r>
      <t xml:space="preserve"> </t>
    </r>
    <r>
      <rPr>
        <sz val="14"/>
        <rFont val="宋体"/>
        <family val="3"/>
        <charset val="134"/>
      </rPr>
      <t xml:space="preserve">  办公费</t>
    </r>
    <phoneticPr fontId="5" type="noConversion"/>
  </si>
  <si>
    <t xml:space="preserve">   印刷费</t>
    <phoneticPr fontId="5" type="noConversion"/>
  </si>
  <si>
    <t xml:space="preserve">   咨询费</t>
    <phoneticPr fontId="5" type="noConversion"/>
  </si>
  <si>
    <t xml:space="preserve">   手续费</t>
    <phoneticPr fontId="5" type="noConversion"/>
  </si>
  <si>
    <t xml:space="preserve">   水费</t>
    <phoneticPr fontId="5" type="noConversion"/>
  </si>
  <si>
    <t xml:space="preserve">   电费</t>
    <phoneticPr fontId="5" type="noConversion"/>
  </si>
  <si>
    <t xml:space="preserve">   邮电费</t>
    <phoneticPr fontId="5" type="noConversion"/>
  </si>
  <si>
    <t xml:space="preserve">   取暖费</t>
    <phoneticPr fontId="5" type="noConversion"/>
  </si>
  <si>
    <t xml:space="preserve">   物业管理费</t>
    <phoneticPr fontId="5" type="noConversion"/>
  </si>
  <si>
    <t xml:space="preserve">   差旅费</t>
    <phoneticPr fontId="5" type="noConversion"/>
  </si>
  <si>
    <t xml:space="preserve">   因公出国(境)费</t>
    <phoneticPr fontId="5" type="noConversion"/>
  </si>
  <si>
    <t xml:space="preserve">   维修(护)费</t>
    <phoneticPr fontId="5" type="noConversion"/>
  </si>
  <si>
    <t xml:space="preserve">   租赁费</t>
    <phoneticPr fontId="5" type="noConversion"/>
  </si>
  <si>
    <t xml:space="preserve">   会议费</t>
    <phoneticPr fontId="5" type="noConversion"/>
  </si>
  <si>
    <t xml:space="preserve">   培训费</t>
    <phoneticPr fontId="5" type="noConversion"/>
  </si>
  <si>
    <r>
      <t xml:space="preserve"> </t>
    </r>
    <r>
      <rPr>
        <sz val="14"/>
        <color indexed="8"/>
        <rFont val="宋体"/>
        <family val="3"/>
        <charset val="134"/>
      </rPr>
      <t xml:space="preserve">  公务接待费</t>
    </r>
    <phoneticPr fontId="5" type="noConversion"/>
  </si>
  <si>
    <t xml:space="preserve">   专用材料费</t>
    <phoneticPr fontId="5" type="noConversion"/>
  </si>
  <si>
    <t xml:space="preserve">   被装购置</t>
    <phoneticPr fontId="5" type="noConversion"/>
  </si>
  <si>
    <t xml:space="preserve">   专用燃料费</t>
    <phoneticPr fontId="5" type="noConversion"/>
  </si>
  <si>
    <t xml:space="preserve">   劳务费</t>
    <phoneticPr fontId="5" type="noConversion"/>
  </si>
  <si>
    <t xml:space="preserve">   委托业务费</t>
    <phoneticPr fontId="5" type="noConversion"/>
  </si>
  <si>
    <t xml:space="preserve">   工会经费</t>
    <phoneticPr fontId="5" type="noConversion"/>
  </si>
  <si>
    <t xml:space="preserve">   福利费</t>
    <phoneticPr fontId="5" type="noConversion"/>
  </si>
  <si>
    <t xml:space="preserve">   公务用车运行费用</t>
    <phoneticPr fontId="5" type="noConversion"/>
  </si>
  <si>
    <t xml:space="preserve">   其他交通费用</t>
    <phoneticPr fontId="5" type="noConversion"/>
  </si>
  <si>
    <t xml:space="preserve">   其他商品和服务支出</t>
    <phoneticPr fontId="5" type="noConversion"/>
  </si>
  <si>
    <t xml:space="preserve">   办公设备购置</t>
    <phoneticPr fontId="5" type="noConversion"/>
  </si>
  <si>
    <t xml:space="preserve">   专用设备购置</t>
    <phoneticPr fontId="5" type="noConversion"/>
  </si>
  <si>
    <t xml:space="preserve">   信息网络及软件购置更新</t>
    <phoneticPr fontId="5" type="noConversion"/>
  </si>
  <si>
    <t>三、对个人和家庭补助支出</t>
    <phoneticPr fontId="5" type="noConversion"/>
  </si>
  <si>
    <t xml:space="preserve">   离休费</t>
    <phoneticPr fontId="5" type="noConversion"/>
  </si>
  <si>
    <t xml:space="preserve">   退休费</t>
    <phoneticPr fontId="5" type="noConversion"/>
  </si>
  <si>
    <t xml:space="preserve">   抚恤金</t>
    <phoneticPr fontId="5" type="noConversion"/>
  </si>
  <si>
    <t xml:space="preserve">   生活补助</t>
    <phoneticPr fontId="5" type="noConversion"/>
  </si>
  <si>
    <t xml:space="preserve">   救济费</t>
    <phoneticPr fontId="5" type="noConversion"/>
  </si>
  <si>
    <t xml:space="preserve">   独生子女费</t>
    <phoneticPr fontId="5" type="noConversion"/>
  </si>
  <si>
    <t xml:space="preserve">   住房公积金</t>
    <phoneticPr fontId="5" type="noConversion"/>
  </si>
  <si>
    <t xml:space="preserve">   其他对个人和家庭补助</t>
    <phoneticPr fontId="5" type="noConversion"/>
  </si>
  <si>
    <t>增减%</t>
    <phoneticPr fontId="5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</si>
  <si>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 xml:space="preserve">年绵竹市预算内基本建设支出预算调整表 </t>
    </r>
    <phoneticPr fontId="5" type="noConversion"/>
  </si>
  <si>
    <t>2017年绵竹市地方政府一般债务余额情况表</t>
    <phoneticPr fontId="5" type="noConversion"/>
  </si>
  <si>
    <t>一、2016年末地方政府一般债务余额</t>
    <phoneticPr fontId="5" type="noConversion"/>
  </si>
  <si>
    <t>二、2017年地方政府一般债务举借额</t>
    <phoneticPr fontId="5" type="noConversion"/>
  </si>
  <si>
    <t>三、2017年地方政府一般债务偿还减少额</t>
    <phoneticPr fontId="5" type="noConversion"/>
  </si>
  <si>
    <t>四、2017年末地方政府一般债务余额</t>
    <phoneticPr fontId="5" type="noConversion"/>
  </si>
  <si>
    <t>2017年绵竹市地方政府专项债务余额情况表</t>
    <phoneticPr fontId="5" type="noConversion"/>
  </si>
  <si>
    <t>一、2016年末地方政府专项债务余额</t>
    <phoneticPr fontId="5" type="noConversion"/>
  </si>
  <si>
    <t>二、2017年地方政府专项债务举借额</t>
    <phoneticPr fontId="5" type="noConversion"/>
  </si>
  <si>
    <t>三、2017年地方政府专项债务偿还减少额</t>
    <phoneticPr fontId="5" type="noConversion"/>
  </si>
  <si>
    <t>四、2017年末地方政府专项债务余额</t>
    <phoneticPr fontId="5" type="noConversion"/>
  </si>
  <si>
    <t>单位：亿元</t>
    <phoneticPr fontId="1" type="noConversion"/>
  </si>
  <si>
    <t>2017年绵竹市地方政府债务余额情况汇总表</t>
    <phoneticPr fontId="1" type="noConversion"/>
  </si>
  <si>
    <r>
      <t>一、201</t>
    </r>
    <r>
      <rPr>
        <b/>
        <sz val="12"/>
        <color theme="1"/>
        <rFont val="宋体"/>
        <family val="3"/>
        <charset val="134"/>
      </rPr>
      <t>6</t>
    </r>
    <r>
      <rPr>
        <b/>
        <sz val="12"/>
        <color theme="1"/>
        <rFont val="宋体"/>
        <family val="3"/>
        <charset val="134"/>
      </rPr>
      <t>年末地方政府债务余额</t>
    </r>
    <phoneticPr fontId="1" type="noConversion"/>
  </si>
  <si>
    <r>
      <t>二、201</t>
    </r>
    <r>
      <rPr>
        <b/>
        <sz val="12"/>
        <color theme="1"/>
        <rFont val="宋体"/>
        <family val="3"/>
        <charset val="134"/>
      </rPr>
      <t>7</t>
    </r>
    <r>
      <rPr>
        <b/>
        <sz val="12"/>
        <color theme="1"/>
        <rFont val="宋体"/>
        <family val="3"/>
        <charset val="134"/>
      </rPr>
      <t>年地方政府债务举借额</t>
    </r>
    <phoneticPr fontId="1" type="noConversion"/>
  </si>
  <si>
    <r>
      <t>三、201</t>
    </r>
    <r>
      <rPr>
        <b/>
        <sz val="12"/>
        <color theme="1"/>
        <rFont val="宋体"/>
        <family val="3"/>
        <charset val="134"/>
      </rPr>
      <t>7</t>
    </r>
    <r>
      <rPr>
        <b/>
        <sz val="12"/>
        <color theme="1"/>
        <rFont val="宋体"/>
        <family val="3"/>
        <charset val="134"/>
      </rPr>
      <t>年地方政府债务偿还减少额</t>
    </r>
    <phoneticPr fontId="1" type="noConversion"/>
  </si>
  <si>
    <t>四、2017年末地方政府债务余额</t>
    <phoneticPr fontId="1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</si>
  <si>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年绵竹市本级政府性基金收入预算调整表</t>
    </r>
    <phoneticPr fontId="5" type="noConversion"/>
  </si>
  <si>
    <t>增减%</t>
    <phoneticPr fontId="1" type="noConversion"/>
  </si>
  <si>
    <t>一、农网还贷资金收入</t>
    <phoneticPr fontId="5" type="noConversion"/>
  </si>
  <si>
    <t>二、港口建设费收入</t>
    <phoneticPr fontId="5" type="noConversion"/>
  </si>
  <si>
    <t>三、新型墙体材料专项基金收入</t>
    <phoneticPr fontId="5" type="noConversion"/>
  </si>
  <si>
    <t>四、国家电影事业发展专项资金收入</t>
    <phoneticPr fontId="5" type="noConversion"/>
  </si>
  <si>
    <t>五、城市公用事业附加收入</t>
    <phoneticPr fontId="5" type="noConversion"/>
  </si>
  <si>
    <t>六、国有土地收益基金收入</t>
    <phoneticPr fontId="5" type="noConversion"/>
  </si>
  <si>
    <t>七、农业土地开发资金收入</t>
    <phoneticPr fontId="5" type="noConversion"/>
  </si>
  <si>
    <t>八、国有土地使用权出让收入</t>
    <phoneticPr fontId="5" type="noConversion"/>
  </si>
  <si>
    <t>九、大中型水库库区基金收入</t>
    <phoneticPr fontId="5" type="noConversion"/>
  </si>
  <si>
    <t>十、彩票公益金收入</t>
    <phoneticPr fontId="5" type="noConversion"/>
  </si>
  <si>
    <t>十一、城市基础设施配套费收入</t>
    <phoneticPr fontId="5" type="noConversion"/>
  </si>
  <si>
    <t>十二、小型水库移民扶助基金收入</t>
    <phoneticPr fontId="5" type="noConversion"/>
  </si>
  <si>
    <t>十三、国家重大水利工程建设基金收入</t>
    <phoneticPr fontId="5" type="noConversion"/>
  </si>
  <si>
    <t>十四、车辆通行费</t>
    <phoneticPr fontId="5" type="noConversion"/>
  </si>
  <si>
    <t>十五、污水处理费收入</t>
    <phoneticPr fontId="5" type="noConversion"/>
  </si>
  <si>
    <t>十六、彩票发行机构和彩票销售机构的业务费用</t>
    <phoneticPr fontId="5" type="noConversion"/>
  </si>
  <si>
    <t>十七、其他政府性基金收入</t>
    <phoneticPr fontId="5" type="noConversion"/>
  </si>
  <si>
    <t>收入合计</t>
    <phoneticPr fontId="5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</si>
  <si>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年绵竹市本级政府性基金支出预算调整表</t>
    </r>
    <phoneticPr fontId="5" type="noConversion"/>
  </si>
  <si>
    <t>增减%</t>
    <phoneticPr fontId="1" type="noConversion"/>
  </si>
  <si>
    <t xml:space="preserve">      征地和拆迁补偿支出</t>
  </si>
  <si>
    <t xml:space="preserve">      补助被征地农民支出</t>
  </si>
  <si>
    <t xml:space="preserve">      土地出让业务支出</t>
  </si>
  <si>
    <t xml:space="preserve">      其他城市公用事业附加安排的支出</t>
  </si>
  <si>
    <t>　    征地和拆迁补偿支出</t>
  </si>
  <si>
    <t xml:space="preserve">      城市公共设施</t>
  </si>
  <si>
    <t xml:space="preserve">      其他城市基础设施配套费安排的支出</t>
  </si>
  <si>
    <t xml:space="preserve">      其他新型墙体材料专项基金支出</t>
  </si>
  <si>
    <t xml:space="preserve">    国有土地使用权出让金债务付息支出</t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</si>
  <si>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年绵竹市本级政府性基金收支预算平衡表</t>
    </r>
    <phoneticPr fontId="5" type="noConversion"/>
  </si>
  <si>
    <t xml:space="preserve">   地方政府专项债务
    转贷支出</t>
    <phoneticPr fontId="1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</si>
  <si>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年上级对绵竹市政府性基金转移支付补助预算调整表</t>
    </r>
    <phoneticPr fontId="1" type="noConversion"/>
  </si>
  <si>
    <t>增减%</t>
    <phoneticPr fontId="1" type="noConversion"/>
  </si>
  <si>
    <t>2017年绵竹市本级国有资本经营预算收入预算调整表</t>
    <phoneticPr fontId="1" type="noConversion"/>
  </si>
  <si>
    <t>本级国有资本经营预算收入</t>
    <phoneticPr fontId="1" type="noConversion"/>
  </si>
  <si>
    <t>2017年绵竹市本级国有资本经营预算支出预算调整表</t>
    <phoneticPr fontId="1" type="noConversion"/>
  </si>
  <si>
    <t>本级国有资本经营预算支出</t>
    <phoneticPr fontId="1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</si>
  <si>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年绵竹市本级社会保险基金收入预调整算表</t>
    </r>
    <phoneticPr fontId="5" type="noConversion"/>
  </si>
  <si>
    <t>增减（%）</t>
    <phoneticPr fontId="5" type="noConversion"/>
  </si>
  <si>
    <t xml:space="preserve">    其中：企业职工基本养老保险费收入</t>
    <phoneticPr fontId="5" type="noConversion"/>
  </si>
  <si>
    <t xml:space="preserve">          企业职工基本养老保险基金财政补贴收入</t>
    <phoneticPr fontId="5" type="noConversion"/>
  </si>
  <si>
    <t xml:space="preserve">          企业职工基本养老保险基金利息收入</t>
    <phoneticPr fontId="5" type="noConversion"/>
  </si>
  <si>
    <t xml:space="preserve">          企业职工基本养老保险基金委托投资收益</t>
    <phoneticPr fontId="5" type="noConversion"/>
  </si>
  <si>
    <t xml:space="preserve">          其他企业职工基本养老保险基金收入</t>
    <phoneticPr fontId="5" type="noConversion"/>
  </si>
  <si>
    <t>二、失业保险基金收入</t>
    <phoneticPr fontId="5" type="noConversion"/>
  </si>
  <si>
    <t xml:space="preserve">    其中：失业保险费收入</t>
    <phoneticPr fontId="5" type="noConversion"/>
  </si>
  <si>
    <t xml:space="preserve">          失业保险基金财政补贴收入</t>
    <phoneticPr fontId="5" type="noConversion"/>
  </si>
  <si>
    <t xml:space="preserve">          失业保险基金利息收入</t>
    <phoneticPr fontId="5" type="noConversion"/>
  </si>
  <si>
    <t xml:space="preserve">          其他失业保险基金收入</t>
    <phoneticPr fontId="5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</si>
  <si>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下级上解收入</t>
    </r>
    <phoneticPr fontId="5" type="noConversion"/>
  </si>
  <si>
    <t>三、城镇职工基本医疗保险基金收入</t>
    <phoneticPr fontId="5" type="noConversion"/>
  </si>
  <si>
    <t xml:space="preserve">    其中：城镇职工基本医疗保险费收入</t>
    <phoneticPr fontId="5" type="noConversion"/>
  </si>
  <si>
    <t xml:space="preserve">          城镇职工基本医疗保险基金财政补贴收入</t>
    <phoneticPr fontId="5" type="noConversion"/>
  </si>
  <si>
    <t xml:space="preserve">          城镇职工基本医疗保险基金利息收入</t>
    <phoneticPr fontId="5" type="noConversion"/>
  </si>
  <si>
    <t xml:space="preserve">          其他城镇职工基本医疗保险基金收入</t>
    <phoneticPr fontId="5" type="noConversion"/>
  </si>
  <si>
    <t>四、工伤保险基金收入</t>
    <phoneticPr fontId="5" type="noConversion"/>
  </si>
  <si>
    <t xml:space="preserve">    其中：工伤保险费收入</t>
    <phoneticPr fontId="5" type="noConversion"/>
  </si>
  <si>
    <t xml:space="preserve">          工伤保险基金财政补贴收入</t>
    <phoneticPr fontId="5" type="noConversion"/>
  </si>
  <si>
    <t xml:space="preserve">          工伤保险基金利息收入</t>
    <phoneticPr fontId="5" type="noConversion"/>
  </si>
  <si>
    <t xml:space="preserve">          其他工伤保险基金收入</t>
    <phoneticPr fontId="5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</si>
  <si>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      下级上解收入</t>
    </r>
    <phoneticPr fontId="5" type="noConversion"/>
  </si>
  <si>
    <t>五、机关事业单位基本养老保险基金收入</t>
    <phoneticPr fontId="5" type="noConversion"/>
  </si>
  <si>
    <t xml:space="preserve">    其中：机关事业单位基本养老保险费收入</t>
    <phoneticPr fontId="5" type="noConversion"/>
  </si>
  <si>
    <t xml:space="preserve">          机关事业单位基本养老保险基金财政补助收入</t>
    <phoneticPr fontId="5" type="noConversion"/>
  </si>
  <si>
    <t xml:space="preserve">          机关事业单位基本养老保险基金利息收入</t>
    <phoneticPr fontId="5" type="noConversion"/>
  </si>
  <si>
    <t xml:space="preserve">          机关事业单位基本养老保险基金委托投资收益</t>
    <phoneticPr fontId="5" type="noConversion"/>
  </si>
  <si>
    <t xml:space="preserve">          其他机关事业单位基本养老保险基金收入</t>
    <phoneticPr fontId="5" type="noConversion"/>
  </si>
  <si>
    <t>六、城乡居民基本养老保险基金收入</t>
  </si>
  <si>
    <t xml:space="preserve">    其中：城乡居民基本养老保险基金缴费收入</t>
  </si>
  <si>
    <t xml:space="preserve">          城乡居民基本养老保险基金财政补贴收入</t>
  </si>
  <si>
    <t xml:space="preserve">          城乡居民基本养老保险基金利息收入</t>
  </si>
  <si>
    <t xml:space="preserve">          城乡居民基本养老保险基金委托投资收益</t>
  </si>
  <si>
    <t xml:space="preserve">          城乡居民基本养老保险基金集体补助收入</t>
  </si>
  <si>
    <t xml:space="preserve">          其他城乡居民基本养老保险基金收入</t>
  </si>
  <si>
    <t>社会保险基金收入合计</t>
    <phoneticPr fontId="5" type="noConversion"/>
  </si>
  <si>
    <t>增减（%）</t>
    <phoneticPr fontId="5" type="noConversion"/>
  </si>
  <si>
    <r>
      <t>20</t>
    </r>
    <r>
      <rPr>
        <b/>
        <sz val="20"/>
        <rFont val="宋体"/>
        <family val="3"/>
        <charset val="134"/>
      </rPr>
      <t>17</t>
    </r>
    <r>
      <rPr>
        <b/>
        <sz val="20"/>
        <rFont val="宋体"/>
        <family val="3"/>
        <charset val="134"/>
      </rPr>
      <t>年绵竹市本级社会保险基金支出预算调整表</t>
    </r>
    <phoneticPr fontId="5" type="noConversion"/>
  </si>
  <si>
    <t>一、企业职工基本养老保险基金支出</t>
    <phoneticPr fontId="5" type="noConversion"/>
  </si>
  <si>
    <t xml:space="preserve">    其中：基本养老金</t>
    <phoneticPr fontId="5" type="noConversion"/>
  </si>
  <si>
    <t xml:space="preserve">          医疗补助金</t>
    <phoneticPr fontId="5" type="noConversion"/>
  </si>
  <si>
    <t xml:space="preserve">          丧葬抚恤补助</t>
    <phoneticPr fontId="5" type="noConversion"/>
  </si>
  <si>
    <t xml:space="preserve">          其他企业职工基本养老保险基金支出</t>
    <phoneticPr fontId="5" type="noConversion"/>
  </si>
  <si>
    <t>二、失业保险基金支出</t>
    <phoneticPr fontId="5" type="noConversion"/>
  </si>
  <si>
    <t xml:space="preserve">    其中：失业保险金</t>
    <phoneticPr fontId="5" type="noConversion"/>
  </si>
  <si>
    <t xml:space="preserve">          医疗保险费</t>
    <phoneticPr fontId="5" type="noConversion"/>
  </si>
  <si>
    <t xml:space="preserve">          职业培训和职业介绍补贴</t>
    <phoneticPr fontId="5" type="noConversion"/>
  </si>
  <si>
    <t xml:space="preserve">          其他失业保险基金支出</t>
    <phoneticPr fontId="5" type="noConversion"/>
  </si>
  <si>
    <t xml:space="preserve">          补助下级支出</t>
    <phoneticPr fontId="1" type="noConversion"/>
  </si>
  <si>
    <t>三、城镇职工基本医疗保险基金支出</t>
    <phoneticPr fontId="5" type="noConversion"/>
  </si>
  <si>
    <t xml:space="preserve">    其中：城镇职工基本医疗保险统筹基金待遇支出</t>
    <phoneticPr fontId="5" type="noConversion"/>
  </si>
  <si>
    <t xml:space="preserve">          城镇职工基本医疗保险个人账户基金待遇支出</t>
    <phoneticPr fontId="5" type="noConversion"/>
  </si>
  <si>
    <t xml:space="preserve">          其他城镇职工基本医疗保险基金支出</t>
    <phoneticPr fontId="5" type="noConversion"/>
  </si>
  <si>
    <t>四、工伤保险基金支出</t>
    <phoneticPr fontId="5" type="noConversion"/>
  </si>
  <si>
    <t xml:space="preserve">    其中：工伤保险待遇</t>
    <phoneticPr fontId="5" type="noConversion"/>
  </si>
  <si>
    <t xml:space="preserve">          劳动能力鉴定支出</t>
    <phoneticPr fontId="5" type="noConversion"/>
  </si>
  <si>
    <t xml:space="preserve">          工伤预防费用支出</t>
    <phoneticPr fontId="5" type="noConversion"/>
  </si>
  <si>
    <t xml:space="preserve">          其他工伤保险基金支出</t>
    <phoneticPr fontId="5" type="noConversion"/>
  </si>
  <si>
    <r>
      <t xml:space="preserve">         </t>
    </r>
    <r>
      <rPr>
        <sz val="11"/>
        <color theme="1"/>
        <rFont val="宋体"/>
        <family val="2"/>
        <charset val="134"/>
        <scheme val="minor"/>
      </rPr>
      <t xml:space="preserve"> 上解统筹基金支出</t>
    </r>
    <phoneticPr fontId="5" type="noConversion"/>
  </si>
  <si>
    <t>五、机关事业单位基本养老保险基金支出</t>
    <phoneticPr fontId="5" type="noConversion"/>
  </si>
  <si>
    <t xml:space="preserve">    其中：基本养老金支出</t>
    <phoneticPr fontId="5" type="noConversion"/>
  </si>
  <si>
    <t xml:space="preserve">          其他机关事业单位基本养老保险基金支出</t>
    <phoneticPr fontId="5" type="noConversion"/>
  </si>
  <si>
    <t>六、城乡居民基本养老保险基金支出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</si>
  <si>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</si>
  <si>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</si>
  <si>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</si>
  <si>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</si>
  <si>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转移支出</t>
  </si>
  <si>
    <t>社会保险基金支出合计</t>
    <phoneticPr fontId="5" type="noConversion"/>
  </si>
  <si>
    <t xml:space="preserve">    体育竞赛</t>
    <phoneticPr fontId="1" type="noConversion"/>
  </si>
  <si>
    <t xml:space="preserve">  中医药</t>
    <phoneticPr fontId="1" type="noConversion"/>
  </si>
  <si>
    <t xml:space="preserve">    其他中医药支出</t>
    <phoneticPr fontId="1" type="noConversion"/>
  </si>
  <si>
    <t xml:space="preserve">  人口与计划生育事务</t>
    <phoneticPr fontId="1" type="noConversion"/>
  </si>
  <si>
    <t xml:space="preserve">    其他人口与计划生育事务支出</t>
    <phoneticPr fontId="1" type="noConversion"/>
  </si>
  <si>
    <t xml:space="preserve">  工业和信息产业监管</t>
    <phoneticPr fontId="1" type="noConversion"/>
  </si>
  <si>
    <t xml:space="preserve">    其他工业和信息产业监管支出</t>
    <phoneticPr fontId="1" type="noConversion"/>
  </si>
  <si>
    <t xml:space="preserve">  支持中小企业发展和管理支出</t>
    <phoneticPr fontId="1" type="noConversion"/>
  </si>
  <si>
    <t xml:space="preserve">    中小企业发展专项</t>
    <phoneticPr fontId="1" type="noConversion"/>
  </si>
  <si>
    <t xml:space="preserve">    其他商业流通事务支出</t>
    <phoneticPr fontId="1" type="noConversion"/>
  </si>
  <si>
    <t xml:space="preserve">    其他环保支出</t>
    <phoneticPr fontId="5" type="noConversion"/>
  </si>
  <si>
    <t xml:space="preserve">    战略规划与实施</t>
    <phoneticPr fontId="1" type="noConversion"/>
  </si>
  <si>
    <t xml:space="preserve">    其他审计事务支出</t>
    <phoneticPr fontId="1" type="noConversion"/>
  </si>
  <si>
    <t xml:space="preserve">    军队转业干部安置</t>
    <phoneticPr fontId="1" type="noConversion"/>
  </si>
  <si>
    <t xml:space="preserve">    国内贸易管理</t>
    <phoneticPr fontId="1" type="noConversion"/>
  </si>
  <si>
    <t xml:space="preserve">    标准化管理</t>
    <phoneticPr fontId="1" type="noConversion"/>
  </si>
  <si>
    <t xml:space="preserve">    其他质量技术监督与检验检疫事务</t>
    <phoneticPr fontId="1" type="noConversion"/>
  </si>
  <si>
    <t xml:space="preserve">    其他司法支出</t>
    <phoneticPr fontId="1" type="noConversion"/>
  </si>
  <si>
    <t xml:space="preserve">    高等教育</t>
    <phoneticPr fontId="1" type="noConversion"/>
  </si>
  <si>
    <t xml:space="preserve">  应用研究</t>
    <phoneticPr fontId="1" type="noConversion"/>
  </si>
  <si>
    <t xml:space="preserve">    高技术研究</t>
    <phoneticPr fontId="1" type="noConversion"/>
  </si>
  <si>
    <t xml:space="preserve">    科技成果转化与扩散</t>
    <phoneticPr fontId="1" type="noConversion"/>
  </si>
  <si>
    <t xml:space="preserve">  技术研究与开发</t>
    <phoneticPr fontId="1" type="noConversion"/>
  </si>
  <si>
    <t xml:space="preserve">    体育场馆</t>
    <phoneticPr fontId="1" type="noConversion"/>
  </si>
  <si>
    <t xml:space="preserve">  其他文化体育与传媒支出</t>
    <phoneticPr fontId="1" type="noConversion"/>
  </si>
  <si>
    <t xml:space="preserve">    宣传文化发展专项支出</t>
    <phoneticPr fontId="1" type="noConversion"/>
  </si>
  <si>
    <t xml:space="preserve">    其他文化体育与传媒支出</t>
    <phoneticPr fontId="1" type="noConversion"/>
  </si>
  <si>
    <t xml:space="preserve">    劳动保障监察</t>
    <phoneticPr fontId="1" type="noConversion"/>
  </si>
  <si>
    <t xml:space="preserve">    公共就业服务和职业技能鉴定机构</t>
    <phoneticPr fontId="1" type="noConversion"/>
  </si>
  <si>
    <t xml:space="preserve">  企业改革补助</t>
    <phoneticPr fontId="1" type="noConversion"/>
  </si>
  <si>
    <t xml:space="preserve">    其他企业改革发展补助</t>
    <phoneticPr fontId="1" type="noConversion"/>
  </si>
  <si>
    <t xml:space="preserve">    中央自然灾害生活补助</t>
    <phoneticPr fontId="1" type="noConversion"/>
  </si>
  <si>
    <t xml:space="preserve">    其他公立医院支出</t>
    <phoneticPr fontId="1" type="noConversion"/>
  </si>
  <si>
    <t xml:space="preserve">    中医药专项</t>
    <phoneticPr fontId="1" type="noConversion"/>
  </si>
  <si>
    <t xml:space="preserve">    其他污染防治支出</t>
    <phoneticPr fontId="1" type="noConversion"/>
  </si>
  <si>
    <t xml:space="preserve">  自然生态保护</t>
    <phoneticPr fontId="1" type="noConversion"/>
  </si>
  <si>
    <t xml:space="preserve">    生态保护</t>
    <phoneticPr fontId="1" type="noConversion"/>
  </si>
  <si>
    <t xml:space="preserve">    农村环境保护</t>
    <phoneticPr fontId="1" type="noConversion"/>
  </si>
  <si>
    <t xml:space="preserve">    其他自然生态保护支出</t>
    <phoneticPr fontId="1" type="noConversion"/>
  </si>
  <si>
    <t xml:space="preserve">    森林管护</t>
    <phoneticPr fontId="1" type="noConversion"/>
  </si>
  <si>
    <t xml:space="preserve">  天然林保护</t>
    <phoneticPr fontId="1" type="noConversion"/>
  </si>
  <si>
    <t xml:space="preserve">    社会保险补助</t>
    <phoneticPr fontId="1" type="noConversion"/>
  </si>
  <si>
    <t xml:space="preserve">  退耕还林</t>
    <phoneticPr fontId="1" type="noConversion"/>
  </si>
  <si>
    <t xml:space="preserve">    其他退耕还林支出</t>
    <phoneticPr fontId="1" type="noConversion"/>
  </si>
  <si>
    <t xml:space="preserve">  可再生能源</t>
    <phoneticPr fontId="1" type="noConversion"/>
  </si>
  <si>
    <t xml:space="preserve">    可再生能源</t>
    <phoneticPr fontId="1" type="noConversion"/>
  </si>
  <si>
    <t xml:space="preserve">  城乡社区规划与管理</t>
    <phoneticPr fontId="1" type="noConversion"/>
  </si>
  <si>
    <t xml:space="preserve">    城乡社区规划与管理</t>
    <phoneticPr fontId="1" type="noConversion"/>
  </si>
  <si>
    <t xml:space="preserve">    城乡社区环境卫生</t>
    <phoneticPr fontId="1" type="noConversion"/>
  </si>
  <si>
    <t xml:space="preserve">    农业生产支持补贴</t>
    <phoneticPr fontId="1" type="noConversion"/>
  </si>
  <si>
    <t xml:space="preserve">    对高校毕业生到村任职补助</t>
    <phoneticPr fontId="1" type="noConversion"/>
  </si>
  <si>
    <t xml:space="preserve">    森林培育</t>
    <phoneticPr fontId="1" type="noConversion"/>
  </si>
  <si>
    <t xml:space="preserve">    森林资源管理</t>
    <phoneticPr fontId="1" type="noConversion"/>
  </si>
  <si>
    <t xml:space="preserve">    森林生态效益补偿</t>
    <phoneticPr fontId="1" type="noConversion"/>
  </si>
  <si>
    <t xml:space="preserve">    林业自然保护区</t>
    <phoneticPr fontId="1" type="noConversion"/>
  </si>
  <si>
    <t xml:space="preserve">    林业执法与监督</t>
    <phoneticPr fontId="1" type="noConversion"/>
  </si>
  <si>
    <t xml:space="preserve">    林业产业化</t>
    <phoneticPr fontId="1" type="noConversion"/>
  </si>
  <si>
    <t xml:space="preserve">    石油价格改革对林业的补贴</t>
    <phoneticPr fontId="1" type="noConversion"/>
  </si>
  <si>
    <t xml:space="preserve">    林业防灾减灾</t>
    <phoneticPr fontId="1" type="noConversion"/>
  </si>
  <si>
    <t xml:space="preserve">    水利工程建设</t>
    <phoneticPr fontId="1" type="noConversion"/>
  </si>
  <si>
    <t xml:space="preserve">    水土保持</t>
    <phoneticPr fontId="1" type="noConversion"/>
  </si>
  <si>
    <t xml:space="preserve">    水资源费安排的支出</t>
    <phoneticPr fontId="1" type="noConversion"/>
  </si>
  <si>
    <t xml:space="preserve">    农村基础设施建设</t>
    <phoneticPr fontId="1" type="noConversion"/>
  </si>
  <si>
    <t xml:space="preserve">    农村综合改革示范试点补助</t>
    <phoneticPr fontId="1" type="noConversion"/>
  </si>
  <si>
    <t xml:space="preserve">    涉农贷款增量奖励</t>
    <phoneticPr fontId="1" type="noConversion"/>
  </si>
  <si>
    <t xml:space="preserve">    农业组织化与产业化经营</t>
    <phoneticPr fontId="1" type="noConversion"/>
  </si>
  <si>
    <t xml:space="preserve">  成品油价格改革对交通运输的补贴</t>
    <phoneticPr fontId="1" type="noConversion"/>
  </si>
  <si>
    <t xml:space="preserve">    对城市公交的补贴</t>
    <phoneticPr fontId="1" type="noConversion"/>
  </si>
  <si>
    <t xml:space="preserve">    对农村道路客运的补贴</t>
    <phoneticPr fontId="1" type="noConversion"/>
  </si>
  <si>
    <t xml:space="preserve">    对出租车的补贴</t>
    <phoneticPr fontId="1" type="noConversion"/>
  </si>
  <si>
    <t xml:space="preserve">    成品油价格改革补贴其他支出</t>
    <phoneticPr fontId="1" type="noConversion"/>
  </si>
  <si>
    <t xml:space="preserve">  车辆购置税支出</t>
    <phoneticPr fontId="1" type="noConversion"/>
  </si>
  <si>
    <t xml:space="preserve">    车辆购置税支出</t>
    <phoneticPr fontId="1" type="noConversion"/>
  </si>
  <si>
    <t xml:space="preserve">    车辆购置税其他支出</t>
    <phoneticPr fontId="1" type="noConversion"/>
  </si>
  <si>
    <t xml:space="preserve">  资源勘探开发</t>
    <phoneticPr fontId="1" type="noConversion"/>
  </si>
  <si>
    <t xml:space="preserve">    其他资源勘探业支出</t>
    <phoneticPr fontId="1" type="noConversion"/>
  </si>
  <si>
    <t xml:space="preserve">  制造业</t>
    <phoneticPr fontId="1" type="noConversion"/>
  </si>
  <si>
    <t xml:space="preserve">    其他制造业支出</t>
    <phoneticPr fontId="1" type="noConversion"/>
  </si>
  <si>
    <t xml:space="preserve">    其他安全生产监管支出</t>
    <phoneticPr fontId="1" type="noConversion"/>
  </si>
  <si>
    <t xml:space="preserve">  其他资源勘探信息等支出</t>
    <phoneticPr fontId="1" type="noConversion"/>
  </si>
  <si>
    <t xml:space="preserve">    其他资源勘探信息等支出</t>
    <phoneticPr fontId="1" type="noConversion"/>
  </si>
  <si>
    <t xml:space="preserve">    其他涉外发展服务支出</t>
    <phoneticPr fontId="1" type="noConversion"/>
  </si>
  <si>
    <t xml:space="preserve">  涉外发展服务支出</t>
    <phoneticPr fontId="1" type="noConversion"/>
  </si>
  <si>
    <t xml:space="preserve">    土地资源调查</t>
    <phoneticPr fontId="1" type="noConversion"/>
  </si>
  <si>
    <t xml:space="preserve">  其他国土海洋气象等支出</t>
    <phoneticPr fontId="1" type="noConversion"/>
  </si>
  <si>
    <t xml:space="preserve">    其他国土海洋气象等支出</t>
    <phoneticPr fontId="1" type="noConversion"/>
  </si>
  <si>
    <t xml:space="preserve">  粮油储备</t>
    <phoneticPr fontId="1" type="noConversion"/>
  </si>
  <si>
    <t xml:space="preserve">    储备粮油补贴</t>
    <phoneticPr fontId="1" type="noConversion"/>
  </si>
  <si>
    <t xml:space="preserve">    储备粮油库建设</t>
    <phoneticPr fontId="1" type="noConversion"/>
  </si>
  <si>
    <t xml:space="preserve">  宗教事务</t>
    <phoneticPr fontId="1" type="noConversion"/>
  </si>
  <si>
    <t xml:space="preserve">    其他宗教事务支出</t>
    <phoneticPr fontId="1" type="noConversion"/>
  </si>
  <si>
    <t xml:space="preserve">    兵役征集</t>
    <phoneticPr fontId="1" type="noConversion"/>
  </si>
  <si>
    <t xml:space="preserve">    应用技术研究与开发</t>
    <phoneticPr fontId="1" type="noConversion"/>
  </si>
  <si>
    <t xml:space="preserve">    脱贫攻坚对口帮扶</t>
    <phoneticPr fontId="1" type="noConversion"/>
  </si>
  <si>
    <t xml:space="preserve">  科技条件与服务支出</t>
    <phoneticPr fontId="1" type="noConversion"/>
  </si>
  <si>
    <t xml:space="preserve">    其他科技条件与服务支出</t>
    <phoneticPr fontId="1" type="noConversion"/>
  </si>
  <si>
    <t xml:space="preserve">    文化活动</t>
    <phoneticPr fontId="1" type="noConversion"/>
  </si>
  <si>
    <t xml:space="preserve">    农村籍退役士兵老年生活补助</t>
    <phoneticPr fontId="1" type="noConversion"/>
  </si>
  <si>
    <t xml:space="preserve">    其他优抚支出</t>
    <phoneticPr fontId="1" type="noConversion"/>
  </si>
  <si>
    <t xml:space="preserve">    城市特困人员救助供养支出</t>
    <phoneticPr fontId="1" type="noConversion"/>
  </si>
  <si>
    <t xml:space="preserve">    社会发展</t>
    <phoneticPr fontId="1" type="noConversion"/>
  </si>
  <si>
    <t xml:space="preserve">    其他普惠金融发展支出</t>
    <phoneticPr fontId="1" type="noConversion"/>
  </si>
  <si>
    <t xml:space="preserve">    取消政府还贷二级公路收费专项支出</t>
    <phoneticPr fontId="78" type="noConversion"/>
  </si>
  <si>
    <t xml:space="preserve">    电气机械及器材制造业</t>
    <phoneticPr fontId="1" type="noConversion"/>
  </si>
  <si>
    <t xml:space="preserve">    廉租住房</t>
    <phoneticPr fontId="1" type="noConversion"/>
  </si>
  <si>
    <t xml:space="preserve">    农村危房改造</t>
    <phoneticPr fontId="1" type="noConversion"/>
  </si>
  <si>
    <t xml:space="preserve">    对村集体经济组织的补助</t>
    <phoneticPr fontId="1" type="noConversion"/>
  </si>
  <si>
    <t>文化体育与传媒支出</t>
    <phoneticPr fontId="5" type="noConversion"/>
  </si>
  <si>
    <t xml:space="preserve">    国家电影事业发展专项资金及对应专项债务收入安排的支出</t>
    <phoneticPr fontId="5" type="noConversion"/>
  </si>
  <si>
    <t xml:space="preserve">      资助城市影院</t>
    <phoneticPr fontId="1" type="noConversion"/>
  </si>
  <si>
    <t>社会保障和就业支出</t>
    <phoneticPr fontId="5" type="noConversion"/>
  </si>
  <si>
    <t xml:space="preserve">    大中型水库移民后期扶持基金支出</t>
    <phoneticPr fontId="5" type="noConversion"/>
  </si>
  <si>
    <t xml:space="preserve">      移民补助</t>
    <phoneticPr fontId="1" type="noConversion"/>
  </si>
  <si>
    <t>城乡社区支出</t>
    <phoneticPr fontId="5" type="noConversion"/>
  </si>
  <si>
    <t xml:space="preserve">    国有土地使用权出让收入及对应专项债务收入安排的支出</t>
    <phoneticPr fontId="5" type="noConversion"/>
  </si>
  <si>
    <t xml:space="preserve">      其他国有土地使用权出让收入安排的支出</t>
    <phoneticPr fontId="1" type="noConversion"/>
  </si>
  <si>
    <t xml:space="preserve">    城市公用事业附加及对应专项债务收入安排的支出</t>
    <phoneticPr fontId="5" type="noConversion"/>
  </si>
  <si>
    <t xml:space="preserve">    国有土地收益基金及对应专项债务收入安排的支出</t>
    <phoneticPr fontId="5" type="noConversion"/>
  </si>
  <si>
    <t xml:space="preserve">    农业土地开发资金及对应专项债务收入安排的支出</t>
    <phoneticPr fontId="5" type="noConversion"/>
  </si>
  <si>
    <t xml:space="preserve">    城市基础设施配套费及对应专项债务收入安排的支出</t>
    <phoneticPr fontId="5" type="noConversion"/>
  </si>
  <si>
    <t xml:space="preserve">   污水处理费及对应专项债务收入安排的支出</t>
    <phoneticPr fontId="5" type="noConversion"/>
  </si>
  <si>
    <t xml:space="preserve">      污水处理设施建设和运营</t>
    <phoneticPr fontId="5" type="noConversion"/>
  </si>
  <si>
    <t xml:space="preserve">      代征手续费</t>
    <phoneticPr fontId="5" type="noConversion"/>
  </si>
  <si>
    <t>农林水支出</t>
    <phoneticPr fontId="5" type="noConversion"/>
  </si>
  <si>
    <t xml:space="preserve">   大中型水库库区基金及对应专项债务收入安排的支出</t>
    <phoneticPr fontId="1" type="noConversion"/>
  </si>
  <si>
    <t xml:space="preserve">      其他大中型水库库区基金支出</t>
    <phoneticPr fontId="1" type="noConversion"/>
  </si>
  <si>
    <t>资源勘探电力信息等支出</t>
    <phoneticPr fontId="5" type="noConversion"/>
  </si>
  <si>
    <t xml:space="preserve">    新型墙体材料专项基金及对应专项债务收入安排的支出</t>
    <phoneticPr fontId="5" type="noConversion"/>
  </si>
  <si>
    <t>其他支出</t>
    <phoneticPr fontId="5" type="noConversion"/>
  </si>
  <si>
    <t xml:space="preserve">   彩票公益金及对应专项债务收入安排的支出</t>
    <phoneticPr fontId="1" type="noConversion"/>
  </si>
  <si>
    <t xml:space="preserve">      用于社会福利的彩票公益金支出</t>
    <phoneticPr fontId="1" type="noConversion"/>
  </si>
  <si>
    <t xml:space="preserve">      用于体育事业的彩票公益金支出</t>
    <phoneticPr fontId="1" type="noConversion"/>
  </si>
  <si>
    <t xml:space="preserve">      用于教育事业的彩票公益金支出</t>
    <phoneticPr fontId="1" type="noConversion"/>
  </si>
  <si>
    <t xml:space="preserve">      用于残疾人事业的彩票公益金支出</t>
    <phoneticPr fontId="1" type="noConversion"/>
  </si>
  <si>
    <t xml:space="preserve">      用于城乡医疗救助的彩票公益金支出</t>
    <phoneticPr fontId="1" type="noConversion"/>
  </si>
  <si>
    <t xml:space="preserve">      用于其他社会公益事业的彩票公益金支出</t>
    <phoneticPr fontId="1" type="noConversion"/>
  </si>
  <si>
    <t>债务付息支出</t>
    <phoneticPr fontId="5" type="noConversion"/>
  </si>
  <si>
    <r>
      <t xml:space="preserve">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地方政府专项债务付息支出</t>
    </r>
    <phoneticPr fontId="5" type="noConversion"/>
  </si>
  <si>
    <t xml:space="preserve">      其他大中型水库移民后期扶持基金支出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</si>
</sst>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_);[Red]\(0\)"/>
    <numFmt numFmtId="178" formatCode="0.00_ "/>
    <numFmt numFmtId="179" formatCode="#,##0_ "/>
    <numFmt numFmtId="180" formatCode="_(* #,##0_);_(* \(#,##0\);_(* &quot;-&quot;_);_(@_)"/>
    <numFmt numFmtId="181" formatCode="_-* #,##0_-;\-* #,##0_-;_-* &quot;-&quot;_-;_-@_-"/>
    <numFmt numFmtId="182" formatCode="_-* #,##0.00_-;\-* #,##0.00_-;_-* &quot;-&quot;??_-;_-@_-"/>
    <numFmt numFmtId="183" formatCode="#,##0.00_ "/>
    <numFmt numFmtId="184" formatCode="#,##0_);[Red]\(#,##0\)"/>
    <numFmt numFmtId="185" formatCode="###0"/>
    <numFmt numFmtId="186" formatCode="____@"/>
    <numFmt numFmtId="187" formatCode="0.0_ "/>
    <numFmt numFmtId="188" formatCode="0.00_);[Red]\(0.00\)"/>
  </numFmts>
  <fonts count="8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Arial Narrow"/>
      <family val="2"/>
    </font>
    <font>
      <b/>
      <sz val="20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color indexed="8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仿宋_GB2312"/>
      <family val="3"/>
      <charset val="134"/>
    </font>
    <font>
      <sz val="12"/>
      <color theme="1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041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37" fontId="31" fillId="0" borderId="0"/>
    <xf numFmtId="0" fontId="32" fillId="0" borderId="0"/>
    <xf numFmtId="0" fontId="8" fillId="37" borderId="9" applyNumberFormat="0" applyFont="0" applyAlignment="0" applyProtection="0">
      <alignment vertical="center"/>
    </xf>
    <xf numFmtId="0" fontId="8" fillId="37" borderId="9" applyNumberFormat="0" applyFont="0" applyAlignment="0" applyProtection="0">
      <alignment vertical="center"/>
    </xf>
    <xf numFmtId="0" fontId="8" fillId="37" borderId="9" applyNumberFormat="0" applyFon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8" fillId="0" borderId="0"/>
    <xf numFmtId="0" fontId="1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/>
    <xf numFmtId="0" fontId="18" fillId="0" borderId="0">
      <alignment vertical="center"/>
    </xf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" fontId="4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/>
    <xf numFmtId="0" fontId="18" fillId="0" borderId="0">
      <alignment vertical="center"/>
    </xf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5" fillId="0" borderId="0"/>
    <xf numFmtId="0" fontId="4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4" borderId="3" applyNumberFormat="0" applyAlignment="0" applyProtection="0">
      <alignment vertical="center"/>
    </xf>
    <xf numFmtId="0" fontId="21" fillId="38" borderId="3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5" borderId="4" applyNumberFormat="0" applyAlignment="0" applyProtection="0">
      <alignment vertical="center"/>
    </xf>
    <xf numFmtId="0" fontId="22" fillId="39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0" borderId="0"/>
    <xf numFmtId="180" fontId="8" fillId="0" borderId="0" applyFont="0" applyFill="0" applyBorder="0" applyAlignment="0" applyProtection="0"/>
    <xf numFmtId="4" fontId="32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183" fontId="8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4" borderId="10" applyNumberFormat="0" applyAlignment="0" applyProtection="0">
      <alignment vertical="center"/>
    </xf>
    <xf numFmtId="0" fontId="33" fillId="38" borderId="10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7" borderId="3" applyNumberFormat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48" fillId="0" borderId="0"/>
    <xf numFmtId="0" fontId="17" fillId="0" borderId="0"/>
    <xf numFmtId="0" fontId="17" fillId="0" borderId="0"/>
    <xf numFmtId="0" fontId="49" fillId="0" borderId="0"/>
    <xf numFmtId="0" fontId="18" fillId="37" borderId="9" applyNumberFormat="0" applyFont="0" applyAlignment="0" applyProtection="0">
      <alignment vertical="center"/>
    </xf>
    <xf numFmtId="0" fontId="18" fillId="37" borderId="9" applyNumberFormat="0" applyFont="0" applyAlignment="0" applyProtection="0">
      <alignment vertical="center"/>
    </xf>
    <xf numFmtId="0" fontId="18" fillId="37" borderId="9" applyNumberFormat="0" applyFont="0" applyAlignment="0" applyProtection="0">
      <alignment vertical="center"/>
    </xf>
    <xf numFmtId="0" fontId="18" fillId="37" borderId="9" applyNumberFormat="0" applyFont="0" applyAlignment="0" applyProtection="0">
      <alignment vertical="center"/>
    </xf>
    <xf numFmtId="0" fontId="18" fillId="45" borderId="9" applyNumberFormat="0" applyFont="0" applyAlignment="0" applyProtection="0">
      <alignment vertical="center"/>
    </xf>
    <xf numFmtId="0" fontId="18" fillId="37" borderId="9" applyNumberFormat="0" applyFont="0" applyAlignment="0" applyProtection="0">
      <alignment vertical="center"/>
    </xf>
    <xf numFmtId="0" fontId="18" fillId="45" borderId="9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54" fillId="0" borderId="0">
      <alignment vertical="center"/>
    </xf>
    <xf numFmtId="0" fontId="6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8" fillId="0" borderId="0"/>
    <xf numFmtId="0" fontId="44" fillId="0" borderId="0"/>
    <xf numFmtId="0" fontId="6" fillId="0" borderId="0"/>
    <xf numFmtId="0" fontId="6" fillId="0" borderId="0">
      <alignment vertical="center"/>
    </xf>
    <xf numFmtId="41" fontId="71" fillId="0" borderId="0" applyFont="0" applyFill="0" applyBorder="0" applyAlignment="0" applyProtection="0">
      <alignment vertical="center"/>
    </xf>
    <xf numFmtId="44" fontId="7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71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/>
    </xf>
    <xf numFmtId="0" fontId="11" fillId="0" borderId="0" xfId="1021" applyFont="1" applyFill="1" applyAlignment="1">
      <alignment vertical="center"/>
    </xf>
    <xf numFmtId="177" fontId="6" fillId="0" borderId="0" xfId="1021" applyNumberFormat="1" applyFont="1" applyFill="1" applyAlignment="1">
      <alignment vertical="center"/>
    </xf>
    <xf numFmtId="0" fontId="6" fillId="0" borderId="0" xfId="1021" applyFont="1" applyFill="1" applyAlignment="1">
      <alignment vertical="center"/>
    </xf>
    <xf numFmtId="0" fontId="6" fillId="0" borderId="0" xfId="1022" applyFont="1"/>
    <xf numFmtId="0" fontId="50" fillId="0" borderId="0" xfId="1022" applyFont="1" applyAlignment="1">
      <alignment horizontal="center"/>
    </xf>
    <xf numFmtId="0" fontId="6" fillId="0" borderId="0" xfId="1022" applyFont="1" applyAlignment="1">
      <alignment horizontal="right" vertical="center"/>
    </xf>
    <xf numFmtId="0" fontId="4" fillId="0" borderId="1" xfId="1022" applyFont="1" applyFill="1" applyBorder="1" applyAlignment="1">
      <alignment horizontal="center" vertical="center"/>
    </xf>
    <xf numFmtId="0" fontId="4" fillId="0" borderId="0" xfId="1022" applyFont="1" applyAlignment="1">
      <alignment vertical="center"/>
    </xf>
    <xf numFmtId="0" fontId="4" fillId="0" borderId="1" xfId="1022" applyFont="1" applyFill="1" applyBorder="1" applyAlignment="1">
      <alignment vertical="center"/>
    </xf>
    <xf numFmtId="176" fontId="4" fillId="0" borderId="1" xfId="1022" applyNumberFormat="1" applyFont="1" applyFill="1" applyBorder="1" applyAlignment="1">
      <alignment horizontal="right" vertical="center" wrapText="1"/>
    </xf>
    <xf numFmtId="0" fontId="6" fillId="0" borderId="0" xfId="1022" applyFont="1" applyAlignment="1">
      <alignment vertical="center"/>
    </xf>
    <xf numFmtId="176" fontId="6" fillId="0" borderId="1" xfId="1022" applyNumberFormat="1" applyFont="1" applyFill="1" applyBorder="1" applyAlignment="1">
      <alignment horizontal="right" vertical="center" wrapText="1"/>
    </xf>
    <xf numFmtId="0" fontId="6" fillId="0" borderId="0" xfId="690" applyFont="1" applyAlignment="1"/>
    <xf numFmtId="176" fontId="6" fillId="0" borderId="0" xfId="1022" applyNumberFormat="1" applyFont="1"/>
    <xf numFmtId="0" fontId="6" fillId="0" borderId="0" xfId="1022" applyFont="1" applyFill="1" applyAlignment="1">
      <alignment vertical="center"/>
    </xf>
    <xf numFmtId="184" fontId="6" fillId="0" borderId="0" xfId="1022" applyNumberFormat="1" applyFont="1" applyAlignment="1">
      <alignment horizontal="right"/>
    </xf>
    <xf numFmtId="0" fontId="4" fillId="47" borderId="1" xfId="1022" applyFont="1" applyFill="1" applyBorder="1" applyAlignment="1">
      <alignment horizontal="left" vertical="center"/>
    </xf>
    <xf numFmtId="0" fontId="6" fillId="47" borderId="0" xfId="1022" applyFont="1" applyFill="1"/>
    <xf numFmtId="49" fontId="4" fillId="47" borderId="1" xfId="1" applyNumberFormat="1" applyFont="1" applyFill="1" applyBorder="1" applyAlignment="1">
      <alignment horizontal="left" vertical="center"/>
    </xf>
    <xf numFmtId="0" fontId="6" fillId="47" borderId="1" xfId="1022" applyFont="1" applyFill="1" applyBorder="1" applyAlignment="1">
      <alignment horizontal="right" vertical="center"/>
    </xf>
    <xf numFmtId="0" fontId="6" fillId="0" borderId="0" xfId="1022" applyFont="1" applyFill="1"/>
    <xf numFmtId="0" fontId="55" fillId="0" borderId="0" xfId="1021" applyFont="1" applyFill="1" applyAlignment="1">
      <alignment vertical="center"/>
    </xf>
    <xf numFmtId="0" fontId="6" fillId="0" borderId="0" xfId="1023" applyAlignment="1"/>
    <xf numFmtId="0" fontId="6" fillId="0" borderId="0" xfId="1022" applyAlignment="1">
      <alignment horizontal="left" vertical="center" indent="1"/>
    </xf>
    <xf numFmtId="0" fontId="6" fillId="0" borderId="0" xfId="1022" applyAlignment="1">
      <alignment horizontal="right"/>
    </xf>
    <xf numFmtId="49" fontId="4" fillId="0" borderId="1" xfId="1022" applyNumberFormat="1" applyFont="1" applyFill="1" applyBorder="1" applyAlignment="1" applyProtection="1">
      <alignment horizontal="center" vertical="center"/>
    </xf>
    <xf numFmtId="185" fontId="4" fillId="0" borderId="1" xfId="1022" applyNumberFormat="1" applyFont="1" applyFill="1" applyBorder="1" applyAlignment="1" applyProtection="1">
      <alignment vertical="center"/>
    </xf>
    <xf numFmtId="185" fontId="6" fillId="0" borderId="1" xfId="1022" applyNumberFormat="1" applyFont="1" applyFill="1" applyBorder="1" applyAlignment="1" applyProtection="1">
      <alignment vertical="center"/>
    </xf>
    <xf numFmtId="0" fontId="6" fillId="0" borderId="0" xfId="1023" applyAlignment="1">
      <alignment horizontal="left"/>
    </xf>
    <xf numFmtId="178" fontId="4" fillId="0" borderId="2" xfId="1022" applyNumberFormat="1" applyFont="1" applyBorder="1" applyAlignment="1">
      <alignment horizontal="center" vertical="center"/>
    </xf>
    <xf numFmtId="0" fontId="4" fillId="0" borderId="2" xfId="1022" applyFont="1" applyBorder="1" applyAlignment="1">
      <alignment horizontal="center" vertical="center" wrapText="1"/>
    </xf>
    <xf numFmtId="0" fontId="56" fillId="0" borderId="0" xfId="1022" applyFont="1" applyFill="1" applyBorder="1" applyAlignment="1">
      <alignment horizontal="center" vertical="center" wrapText="1"/>
    </xf>
    <xf numFmtId="0" fontId="57" fillId="0" borderId="0" xfId="1022" applyFont="1" applyFill="1" applyBorder="1" applyAlignment="1">
      <alignment horizontal="center" vertical="center" wrapText="1"/>
    </xf>
    <xf numFmtId="0" fontId="4" fillId="0" borderId="0" xfId="1022" applyFont="1" applyFill="1" applyBorder="1" applyAlignment="1">
      <alignment horizontal="left" vertical="center" wrapText="1"/>
    </xf>
    <xf numFmtId="0" fontId="56" fillId="0" borderId="0" xfId="1022" applyFont="1" applyFill="1" applyAlignment="1">
      <alignment horizontal="center" vertical="center" wrapText="1"/>
    </xf>
    <xf numFmtId="0" fontId="56" fillId="0" borderId="0" xfId="1022" applyFont="1" applyFill="1" applyBorder="1"/>
    <xf numFmtId="0" fontId="4" fillId="0" borderId="0" xfId="1022" applyFont="1" applyFill="1" applyBorder="1" applyAlignment="1">
      <alignment horizontal="center" vertical="center" wrapText="1"/>
    </xf>
    <xf numFmtId="0" fontId="4" fillId="0" borderId="1" xfId="1022" applyFont="1" applyFill="1" applyBorder="1" applyAlignment="1">
      <alignment horizontal="center" vertical="center" wrapText="1"/>
    </xf>
    <xf numFmtId="0" fontId="56" fillId="0" borderId="0" xfId="1022" applyFont="1" applyFill="1"/>
    <xf numFmtId="0" fontId="4" fillId="48" borderId="1" xfId="1022" applyFont="1" applyFill="1" applyBorder="1" applyAlignment="1">
      <alignment horizontal="center" vertical="center" wrapText="1"/>
    </xf>
    <xf numFmtId="0" fontId="4" fillId="48" borderId="1" xfId="1022" applyFont="1" applyFill="1" applyBorder="1" applyAlignment="1">
      <alignment horizontal="right" vertical="center" wrapText="1"/>
    </xf>
    <xf numFmtId="0" fontId="4" fillId="48" borderId="1" xfId="1022" applyFont="1" applyFill="1" applyBorder="1" applyAlignment="1">
      <alignment horizontal="left" vertical="center" wrapText="1"/>
    </xf>
    <xf numFmtId="0" fontId="4" fillId="48" borderId="1" xfId="1022" applyFont="1" applyFill="1" applyBorder="1" applyAlignment="1">
      <alignment vertical="center" wrapText="1"/>
    </xf>
    <xf numFmtId="0" fontId="6" fillId="0" borderId="0" xfId="1022" applyFont="1" applyFill="1" applyBorder="1"/>
    <xf numFmtId="0" fontId="56" fillId="0" borderId="0" xfId="1022" applyFont="1" applyFill="1" applyBorder="1" applyAlignment="1">
      <alignment horizontal="center"/>
    </xf>
    <xf numFmtId="0" fontId="6" fillId="0" borderId="0" xfId="1022" applyFont="1" applyFill="1" applyAlignment="1">
      <alignment horizontal="center"/>
    </xf>
    <xf numFmtId="0" fontId="7" fillId="0" borderId="0" xfId="1024" applyFont="1" applyBorder="1">
      <alignment vertical="center"/>
    </xf>
    <xf numFmtId="0" fontId="54" fillId="0" borderId="0" xfId="1024" applyBorder="1">
      <alignment vertical="center"/>
    </xf>
    <xf numFmtId="0" fontId="54" fillId="0" borderId="0" xfId="1024">
      <alignment vertical="center"/>
    </xf>
    <xf numFmtId="0" fontId="58" fillId="49" borderId="13" xfId="1024" applyFont="1" applyFill="1" applyBorder="1" applyAlignment="1">
      <alignment vertical="center"/>
    </xf>
    <xf numFmtId="0" fontId="58" fillId="49" borderId="13" xfId="1024" applyFont="1" applyFill="1" applyBorder="1" applyAlignment="1">
      <alignment horizontal="right"/>
    </xf>
    <xf numFmtId="0" fontId="59" fillId="0" borderId="1" xfId="1022" applyFont="1" applyFill="1" applyBorder="1" applyAlignment="1">
      <alignment horizontal="center" vertical="center"/>
    </xf>
    <xf numFmtId="0" fontId="59" fillId="0" borderId="1" xfId="1022" applyFont="1" applyFill="1" applyBorder="1" applyAlignment="1">
      <alignment horizontal="left" vertical="center"/>
    </xf>
    <xf numFmtId="0" fontId="58" fillId="0" borderId="1" xfId="1022" applyFont="1" applyFill="1" applyBorder="1" applyAlignment="1">
      <alignment horizontal="left" vertical="center"/>
    </xf>
    <xf numFmtId="0" fontId="58" fillId="49" borderId="0" xfId="1024" applyFont="1" applyFill="1" applyBorder="1">
      <alignment vertical="center"/>
    </xf>
    <xf numFmtId="0" fontId="58" fillId="49" borderId="0" xfId="1024" applyFont="1" applyFill="1" applyBorder="1" applyAlignment="1">
      <alignment horizontal="left" vertical="center" wrapText="1"/>
    </xf>
    <xf numFmtId="0" fontId="60" fillId="49" borderId="0" xfId="1024" applyFont="1" applyFill="1" applyBorder="1">
      <alignment vertical="center"/>
    </xf>
    <xf numFmtId="0" fontId="58" fillId="49" borderId="0" xfId="1024" applyFont="1" applyFill="1" applyBorder="1" applyAlignment="1">
      <alignment horizontal="left" vertical="center"/>
    </xf>
    <xf numFmtId="0" fontId="56" fillId="0" borderId="0" xfId="1022" applyFont="1" applyFill="1" applyAlignment="1">
      <alignment horizontal="right" vertical="center" wrapText="1"/>
    </xf>
    <xf numFmtId="179" fontId="6" fillId="0" borderId="0" xfId="1022" applyNumberFormat="1" applyFont="1"/>
    <xf numFmtId="179" fontId="6" fillId="0" borderId="0" xfId="1022" applyNumberFormat="1" applyFont="1" applyAlignment="1">
      <alignment vertical="center"/>
    </xf>
    <xf numFmtId="179" fontId="6" fillId="0" borderId="0" xfId="1022" applyNumberFormat="1" applyFont="1" applyAlignment="1">
      <alignment horizontal="right" vertical="center"/>
    </xf>
    <xf numFmtId="179" fontId="4" fillId="0" borderId="1" xfId="1022" applyNumberFormat="1" applyFont="1" applyBorder="1" applyAlignment="1">
      <alignment horizontal="center" vertical="center"/>
    </xf>
    <xf numFmtId="0" fontId="58" fillId="0" borderId="1" xfId="1022" applyFont="1" applyFill="1" applyBorder="1" applyAlignment="1">
      <alignment horizontal="left" vertical="center" wrapText="1"/>
    </xf>
    <xf numFmtId="176" fontId="58" fillId="0" borderId="1" xfId="1022" applyNumberFormat="1" applyFont="1" applyFill="1" applyBorder="1" applyAlignment="1">
      <alignment horizontal="right" vertical="center" wrapText="1"/>
    </xf>
    <xf numFmtId="176" fontId="58" fillId="0" borderId="1" xfId="1022" applyNumberFormat="1" applyFont="1" applyFill="1" applyBorder="1" applyAlignment="1" applyProtection="1">
      <alignment vertical="center" wrapText="1"/>
    </xf>
    <xf numFmtId="179" fontId="6" fillId="0" borderId="0" xfId="1022" applyNumberFormat="1" applyFont="1" applyFill="1" applyAlignment="1">
      <alignment vertical="center"/>
    </xf>
    <xf numFmtId="0" fontId="59" fillId="0" borderId="1" xfId="1022" applyFont="1" applyBorder="1" applyAlignment="1">
      <alignment horizontal="center" vertical="center"/>
    </xf>
    <xf numFmtId="176" fontId="59" fillId="0" borderId="1" xfId="1022" applyNumberFormat="1" applyFont="1" applyFill="1" applyBorder="1" applyAlignment="1" applyProtection="1">
      <alignment horizontal="right" vertical="center" wrapText="1"/>
    </xf>
    <xf numFmtId="179" fontId="8" fillId="0" borderId="0" xfId="1028" applyNumberFormat="1" applyFont="1" applyAlignment="1"/>
    <xf numFmtId="0" fontId="8" fillId="0" borderId="0" xfId="1028">
      <alignment vertical="center"/>
    </xf>
    <xf numFmtId="179" fontId="8" fillId="0" borderId="0" xfId="1028" applyNumberFormat="1" applyFont="1" applyAlignment="1">
      <alignment vertical="center"/>
    </xf>
    <xf numFmtId="179" fontId="8" fillId="0" borderId="0" xfId="4" applyNumberFormat="1" applyFont="1" applyAlignment="1">
      <alignment horizontal="right" wrapText="1"/>
    </xf>
    <xf numFmtId="179" fontId="14" fillId="0" borderId="1" xfId="1028" applyNumberFormat="1" applyFont="1" applyBorder="1" applyAlignment="1">
      <alignment horizontal="center" vertical="center"/>
    </xf>
    <xf numFmtId="177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0" xfId="6"/>
    <xf numFmtId="0" fontId="13" fillId="0" borderId="0" xfId="570" applyFont="1" applyFill="1" applyAlignment="1">
      <alignment vertical="center"/>
    </xf>
    <xf numFmtId="176" fontId="65" fillId="0" borderId="0" xfId="570" applyNumberFormat="1" applyFont="1" applyFill="1" applyAlignment="1">
      <alignment horizontal="center" vertical="center"/>
    </xf>
    <xf numFmtId="0" fontId="65" fillId="0" borderId="0" xfId="570" applyFont="1" applyFill="1" applyAlignment="1">
      <alignment vertical="center"/>
    </xf>
    <xf numFmtId="0" fontId="14" fillId="0" borderId="1" xfId="649" applyFont="1" applyFill="1" applyBorder="1" applyAlignment="1">
      <alignment horizontal="center" vertical="center"/>
    </xf>
    <xf numFmtId="0" fontId="14" fillId="0" borderId="1" xfId="570" applyFont="1" applyFill="1" applyBorder="1" applyAlignment="1">
      <alignment horizontal="left" vertical="center"/>
    </xf>
    <xf numFmtId="176" fontId="14" fillId="0" borderId="1" xfId="649" applyNumberFormat="1" applyFont="1" applyFill="1" applyBorder="1" applyAlignment="1">
      <alignment horizontal="right" vertical="center" wrapText="1"/>
    </xf>
    <xf numFmtId="0" fontId="52" fillId="0" borderId="1" xfId="570" applyFont="1" applyBorder="1" applyAlignment="1">
      <alignment horizontal="left" vertical="center"/>
    </xf>
    <xf numFmtId="176" fontId="14" fillId="0" borderId="1" xfId="570" applyNumberFormat="1" applyFont="1" applyFill="1" applyBorder="1" applyAlignment="1">
      <alignment horizontal="right" vertical="center" wrapText="1"/>
    </xf>
    <xf numFmtId="186" fontId="52" fillId="0" borderId="1" xfId="570" applyNumberFormat="1" applyFont="1" applyBorder="1" applyAlignment="1">
      <alignment vertical="center"/>
    </xf>
    <xf numFmtId="176" fontId="14" fillId="0" borderId="1" xfId="6" applyNumberFormat="1" applyFont="1" applyBorder="1" applyAlignment="1">
      <alignment horizontal="right" vertical="center" wrapText="1"/>
    </xf>
    <xf numFmtId="176" fontId="8" fillId="0" borderId="1" xfId="570" applyNumberFormat="1" applyFont="1" applyFill="1" applyBorder="1" applyAlignment="1">
      <alignment horizontal="right" vertical="center" wrapText="1"/>
    </xf>
    <xf numFmtId="186" fontId="52" fillId="0" borderId="1" xfId="570" applyNumberFormat="1" applyFont="1" applyFill="1" applyBorder="1" applyAlignment="1">
      <alignment vertical="center"/>
    </xf>
    <xf numFmtId="0" fontId="53" fillId="0" borderId="1" xfId="570" applyFont="1" applyFill="1" applyBorder="1" applyAlignment="1">
      <alignment vertical="center"/>
    </xf>
    <xf numFmtId="186" fontId="53" fillId="0" borderId="1" xfId="570" applyNumberFormat="1" applyFont="1" applyBorder="1" applyAlignment="1">
      <alignment horizontal="left" vertical="center"/>
    </xf>
    <xf numFmtId="0" fontId="14" fillId="0" borderId="1" xfId="570" applyFont="1" applyFill="1" applyBorder="1" applyAlignment="1">
      <alignment horizontal="center" vertical="center"/>
    </xf>
    <xf numFmtId="176" fontId="8" fillId="0" borderId="0" xfId="6" applyNumberFormat="1" applyAlignment="1">
      <alignment horizontal="center"/>
    </xf>
    <xf numFmtId="0" fontId="8" fillId="0" borderId="0" xfId="6" applyFill="1"/>
    <xf numFmtId="0" fontId="13" fillId="0" borderId="0" xfId="6" applyFont="1" applyFill="1"/>
    <xf numFmtId="179" fontId="8" fillId="0" borderId="0" xfId="4" applyNumberFormat="1" applyFont="1" applyFill="1" applyAlignment="1">
      <alignment horizontal="right" wrapText="1"/>
    </xf>
    <xf numFmtId="0" fontId="66" fillId="0" borderId="1" xfId="6" applyFont="1" applyFill="1" applyBorder="1" applyAlignment="1">
      <alignment horizontal="center" vertical="center"/>
    </xf>
    <xf numFmtId="0" fontId="66" fillId="0" borderId="1" xfId="6" applyNumberFormat="1" applyFont="1" applyFill="1" applyBorder="1" applyAlignment="1" applyProtection="1">
      <alignment horizontal="left" vertical="center"/>
    </xf>
    <xf numFmtId="1" fontId="14" fillId="0" borderId="1" xfId="6" applyNumberFormat="1" applyFont="1" applyFill="1" applyBorder="1" applyAlignment="1" applyProtection="1">
      <alignment horizontal="right" vertical="center"/>
    </xf>
    <xf numFmtId="0" fontId="8" fillId="0" borderId="1" xfId="4" applyFont="1" applyFill="1" applyBorder="1" applyAlignment="1">
      <alignment horizontal="left" vertical="center"/>
    </xf>
    <xf numFmtId="0" fontId="8" fillId="0" borderId="1" xfId="6" applyFont="1" applyFill="1" applyBorder="1" applyAlignment="1">
      <alignment horizontal="right" vertical="center"/>
    </xf>
    <xf numFmtId="0" fontId="8" fillId="0" borderId="1" xfId="4" applyFill="1" applyBorder="1" applyAlignment="1">
      <alignment horizontal="left" vertical="center"/>
    </xf>
    <xf numFmtId="0" fontId="8" fillId="0" borderId="1" xfId="6" applyFont="1" applyFill="1" applyBorder="1" applyAlignment="1">
      <alignment horizontal="right" vertical="center" wrapText="1"/>
    </xf>
    <xf numFmtId="0" fontId="6" fillId="0" borderId="1" xfId="1031" applyFont="1" applyBorder="1" applyAlignment="1">
      <alignment vertical="center"/>
    </xf>
    <xf numFmtId="178" fontId="4" fillId="0" borderId="1" xfId="1032" applyNumberFormat="1" applyFont="1" applyFill="1" applyBorder="1" applyAlignment="1">
      <alignment horizontal="center" vertical="center"/>
    </xf>
    <xf numFmtId="0" fontId="8" fillId="0" borderId="0" xfId="1029" applyFont="1" applyFill="1">
      <alignment vertical="center"/>
    </xf>
    <xf numFmtId="0" fontId="8" fillId="0" borderId="0" xfId="1029" applyFont="1" applyFill="1" applyBorder="1" applyAlignment="1">
      <alignment horizontal="center" vertical="center"/>
    </xf>
    <xf numFmtId="0" fontId="14" fillId="0" borderId="1" xfId="1029" applyFont="1" applyFill="1" applyBorder="1" applyAlignment="1">
      <alignment horizontal="center" vertical="center"/>
    </xf>
    <xf numFmtId="0" fontId="67" fillId="0" borderId="0" xfId="1029" applyFont="1" applyFill="1">
      <alignment vertical="center"/>
    </xf>
    <xf numFmtId="0" fontId="8" fillId="0" borderId="0" xfId="1029" applyFont="1" applyFill="1" applyAlignment="1">
      <alignment horizontal="right"/>
    </xf>
    <xf numFmtId="0" fontId="8" fillId="0" borderId="0" xfId="1029" applyFont="1">
      <alignment vertical="center"/>
    </xf>
    <xf numFmtId="0" fontId="8" fillId="0" borderId="0" xfId="1029" applyFont="1" applyBorder="1" applyAlignment="1">
      <alignment horizontal="center" vertical="center"/>
    </xf>
    <xf numFmtId="0" fontId="14" fillId="0" borderId="1" xfId="1029" applyFont="1" applyBorder="1" applyAlignment="1">
      <alignment horizontal="center" vertical="center"/>
    </xf>
    <xf numFmtId="0" fontId="14" fillId="0" borderId="1" xfId="1033" applyFont="1" applyBorder="1" applyAlignment="1">
      <alignment horizontal="right" vertical="center"/>
    </xf>
    <xf numFmtId="0" fontId="8" fillId="0" borderId="0" xfId="1029" applyFont="1" applyBorder="1">
      <alignment vertical="center"/>
    </xf>
    <xf numFmtId="0" fontId="14" fillId="0" borderId="1" xfId="1033" applyFont="1" applyFill="1" applyBorder="1" applyAlignment="1">
      <alignment horizontal="center" vertical="center"/>
    </xf>
    <xf numFmtId="0" fontId="8" fillId="0" borderId="0" xfId="1029" applyFont="1" applyFill="1" applyAlignment="1">
      <alignment horizontal="center" vertical="center"/>
    </xf>
    <xf numFmtId="0" fontId="14" fillId="0" borderId="0" xfId="1029" applyFont="1" applyFill="1" applyAlignment="1">
      <alignment horizontal="center" vertical="center"/>
    </xf>
    <xf numFmtId="0" fontId="68" fillId="0" borderId="0" xfId="1029" applyFont="1" applyFill="1">
      <alignment vertical="center"/>
    </xf>
    <xf numFmtId="0" fontId="14" fillId="0" borderId="0" xfId="1029" applyFont="1">
      <alignment vertical="center"/>
    </xf>
    <xf numFmtId="0" fontId="14" fillId="0" borderId="0" xfId="1029" applyFont="1" applyAlignment="1">
      <alignment horizontal="center" vertical="center"/>
    </xf>
    <xf numFmtId="0" fontId="8" fillId="0" borderId="0" xfId="1029" applyFont="1" applyAlignment="1">
      <alignment horizontal="center" vertical="center"/>
    </xf>
    <xf numFmtId="0" fontId="8" fillId="0" borderId="0" xfId="1029" applyFont="1" applyAlignment="1">
      <alignment horizontal="right"/>
    </xf>
    <xf numFmtId="0" fontId="15" fillId="0" borderId="0" xfId="577">
      <alignment vertical="center"/>
    </xf>
    <xf numFmtId="0" fontId="64" fillId="0" borderId="13" xfId="577" applyFont="1" applyFill="1" applyBorder="1" applyAlignment="1">
      <alignment vertical="center"/>
    </xf>
    <xf numFmtId="0" fontId="64" fillId="0" borderId="13" xfId="577" applyFont="1" applyFill="1" applyBorder="1" applyAlignment="1">
      <alignment horizontal="right"/>
    </xf>
    <xf numFmtId="0" fontId="63" fillId="0" borderId="1" xfId="577" applyFont="1" applyFill="1" applyBorder="1" applyAlignment="1">
      <alignment horizontal="center" vertical="center"/>
    </xf>
    <xf numFmtId="0" fontId="64" fillId="0" borderId="1" xfId="577" applyFont="1" applyFill="1" applyBorder="1" applyAlignment="1">
      <alignment horizontal="left" vertical="center"/>
    </xf>
    <xf numFmtId="0" fontId="64" fillId="0" borderId="0" xfId="577" applyFont="1" applyFill="1" applyBorder="1" applyAlignment="1">
      <alignment horizontal="left" vertical="center"/>
    </xf>
    <xf numFmtId="0" fontId="3" fillId="0" borderId="0" xfId="577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022" applyFont="1" applyBorder="1" applyAlignment="1">
      <alignment horizontal="center" vertical="center"/>
    </xf>
    <xf numFmtId="0" fontId="6" fillId="0" borderId="1" xfId="1022" applyFont="1" applyBorder="1" applyAlignment="1">
      <alignment vertical="center"/>
    </xf>
    <xf numFmtId="0" fontId="6" fillId="0" borderId="1" xfId="1022" applyFont="1" applyFill="1" applyBorder="1" applyAlignment="1">
      <alignment horizontal="left" vertical="center"/>
    </xf>
    <xf numFmtId="0" fontId="10" fillId="0" borderId="0" xfId="1035" applyFont="1" applyAlignment="1">
      <alignment vertical="center"/>
    </xf>
    <xf numFmtId="0" fontId="6" fillId="0" borderId="0" xfId="1035"/>
    <xf numFmtId="0" fontId="6" fillId="0" borderId="13" xfId="1035" applyNumberFormat="1" applyFont="1" applyFill="1" applyBorder="1" applyAlignment="1" applyProtection="1">
      <alignment vertical="center"/>
    </xf>
    <xf numFmtId="0" fontId="6" fillId="0" borderId="13" xfId="1035" applyNumberFormat="1" applyFont="1" applyFill="1" applyBorder="1" applyAlignment="1" applyProtection="1">
      <alignment horizontal="right"/>
    </xf>
    <xf numFmtId="0" fontId="4" fillId="0" borderId="2" xfId="1035" applyNumberFormat="1" applyFont="1" applyFill="1" applyBorder="1" applyAlignment="1" applyProtection="1">
      <alignment horizontal="center" vertical="center"/>
    </xf>
    <xf numFmtId="0" fontId="4" fillId="0" borderId="1" xfId="1035" applyNumberFormat="1" applyFont="1" applyFill="1" applyBorder="1" applyAlignment="1" applyProtection="1">
      <alignment horizontal="center" vertical="center"/>
    </xf>
    <xf numFmtId="0" fontId="4" fillId="0" borderId="1" xfId="1035" applyNumberFormat="1" applyFont="1" applyFill="1" applyBorder="1" applyAlignment="1" applyProtection="1">
      <alignment horizontal="left" vertical="center"/>
    </xf>
    <xf numFmtId="1" fontId="4" fillId="0" borderId="1" xfId="1035" applyNumberFormat="1" applyFont="1" applyFill="1" applyBorder="1" applyAlignment="1" applyProtection="1">
      <alignment horizontal="right" vertical="center"/>
    </xf>
    <xf numFmtId="177" fontId="6" fillId="0" borderId="0" xfId="1035" applyNumberFormat="1"/>
    <xf numFmtId="3" fontId="4" fillId="0" borderId="1" xfId="1035" applyNumberFormat="1" applyFont="1" applyFill="1" applyBorder="1" applyAlignment="1" applyProtection="1">
      <alignment horizontal="left" vertical="center"/>
    </xf>
    <xf numFmtId="0" fontId="6" fillId="0" borderId="1" xfId="1035" applyNumberFormat="1" applyFont="1" applyFill="1" applyBorder="1" applyAlignment="1" applyProtection="1">
      <alignment horizontal="left" vertical="center"/>
    </xf>
    <xf numFmtId="1" fontId="6" fillId="0" borderId="1" xfId="1035" applyNumberFormat="1" applyFont="1" applyFill="1" applyBorder="1" applyAlignment="1" applyProtection="1">
      <alignment horizontal="right" vertical="center"/>
    </xf>
    <xf numFmtId="3" fontId="6" fillId="0" borderId="1" xfId="1035" applyNumberFormat="1" applyFont="1" applyFill="1" applyBorder="1" applyAlignment="1" applyProtection="1">
      <alignment horizontal="left" vertical="center"/>
    </xf>
    <xf numFmtId="0" fontId="6" fillId="0" borderId="0" xfId="1035" applyFill="1"/>
    <xf numFmtId="0" fontId="6" fillId="0" borderId="1" xfId="1035" applyBorder="1"/>
    <xf numFmtId="0" fontId="4" fillId="0" borderId="1" xfId="1035" applyFont="1" applyBorder="1" applyAlignment="1">
      <alignment horizontal="center" vertical="center"/>
    </xf>
    <xf numFmtId="0" fontId="6" fillId="0" borderId="0" xfId="1035" applyAlignment="1">
      <alignment horizontal="center" vertical="center"/>
    </xf>
    <xf numFmtId="0" fontId="6" fillId="0" borderId="1" xfId="1035" applyFont="1" applyBorder="1"/>
    <xf numFmtId="1" fontId="6" fillId="0" borderId="1" xfId="1035" applyNumberFormat="1" applyFont="1" applyBorder="1" applyAlignment="1">
      <alignment horizontal="right" vertical="center"/>
    </xf>
    <xf numFmtId="3" fontId="6" fillId="0" borderId="1" xfId="1035" applyNumberFormat="1" applyFont="1" applyFill="1" applyBorder="1" applyAlignment="1" applyProtection="1">
      <alignment horizontal="right" vertical="center"/>
    </xf>
    <xf numFmtId="177" fontId="4" fillId="0" borderId="1" xfId="1035" applyNumberFormat="1" applyFont="1" applyFill="1" applyBorder="1" applyAlignment="1" applyProtection="1">
      <alignment horizontal="left" vertical="center"/>
    </xf>
    <xf numFmtId="0" fontId="6" fillId="0" borderId="1" xfId="1035" applyBorder="1" applyAlignment="1">
      <alignment horizontal="right" vertical="center"/>
    </xf>
    <xf numFmtId="1" fontId="4" fillId="0" borderId="1" xfId="1035" applyNumberFormat="1" applyFont="1" applyBorder="1" applyAlignment="1">
      <alignment horizontal="right" vertical="center"/>
    </xf>
    <xf numFmtId="178" fontId="4" fillId="0" borderId="1" xfId="1022" applyNumberFormat="1" applyFont="1" applyBorder="1" applyAlignment="1">
      <alignment horizontal="center" vertical="center"/>
    </xf>
    <xf numFmtId="0" fontId="4" fillId="0" borderId="1" xfId="1022" applyFont="1" applyBorder="1" applyAlignment="1">
      <alignment horizontal="center" vertical="center" wrapText="1"/>
    </xf>
    <xf numFmtId="0" fontId="56" fillId="0" borderId="1" xfId="1022" applyFont="1" applyFill="1" applyBorder="1"/>
    <xf numFmtId="179" fontId="6" fillId="0" borderId="1" xfId="1022" applyNumberFormat="1" applyFont="1" applyBorder="1" applyAlignment="1">
      <alignment vertical="center"/>
    </xf>
    <xf numFmtId="179" fontId="6" fillId="0" borderId="1" xfId="1022" applyNumberFormat="1" applyFont="1" applyFill="1" applyBorder="1" applyAlignment="1">
      <alignment vertical="center"/>
    </xf>
    <xf numFmtId="0" fontId="55" fillId="0" borderId="0" xfId="5" applyFont="1" applyFill="1" applyAlignment="1">
      <alignment vertical="center"/>
    </xf>
    <xf numFmtId="0" fontId="55" fillId="0" borderId="0" xfId="7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8" fillId="0" borderId="1" xfId="1029" applyFont="1" applyFill="1" applyBorder="1">
      <alignment vertical="center"/>
    </xf>
    <xf numFmtId="0" fontId="67" fillId="0" borderId="1" xfId="1029" applyFont="1" applyFill="1" applyBorder="1">
      <alignment vertical="center"/>
    </xf>
    <xf numFmtId="0" fontId="8" fillId="0" borderId="1" xfId="1029" applyFont="1" applyBorder="1">
      <alignment vertical="center"/>
    </xf>
    <xf numFmtId="0" fontId="4" fillId="0" borderId="0" xfId="1021" applyFont="1" applyFill="1" applyAlignment="1">
      <alignment vertical="center"/>
    </xf>
    <xf numFmtId="0" fontId="6" fillId="0" borderId="0" xfId="1030" applyFont="1" applyFill="1">
      <alignment vertical="center"/>
    </xf>
    <xf numFmtId="179" fontId="4" fillId="0" borderId="1" xfId="1023" applyNumberFormat="1" applyFont="1" applyFill="1" applyBorder="1" applyAlignment="1">
      <alignment horizontal="center" vertical="center"/>
    </xf>
    <xf numFmtId="0" fontId="4" fillId="0" borderId="1" xfId="1030" applyFont="1" applyFill="1" applyBorder="1" applyAlignment="1">
      <alignment horizontal="center" vertical="center" wrapText="1"/>
    </xf>
    <xf numFmtId="0" fontId="4" fillId="0" borderId="1" xfId="1021" applyFont="1" applyFill="1" applyBorder="1" applyAlignment="1">
      <alignment horizontal="center" vertical="center" wrapText="1"/>
    </xf>
    <xf numFmtId="0" fontId="4" fillId="0" borderId="1" xfId="1030" applyFont="1" applyFill="1" applyBorder="1" applyAlignment="1">
      <alignment horizontal="justify" vertical="center" wrapText="1"/>
    </xf>
    <xf numFmtId="0" fontId="4" fillId="0" borderId="1" xfId="1030" applyFont="1" applyFill="1" applyBorder="1" applyAlignment="1">
      <alignment horizontal="right" vertical="center" wrapText="1"/>
    </xf>
    <xf numFmtId="0" fontId="56" fillId="0" borderId="1" xfId="1030" applyFont="1" applyFill="1" applyBorder="1" applyAlignment="1">
      <alignment vertical="center" wrapText="1"/>
    </xf>
    <xf numFmtId="0" fontId="6" fillId="0" borderId="1" xfId="1030" applyFont="1" applyFill="1" applyBorder="1" applyAlignment="1">
      <alignment horizontal="justify" vertical="center" wrapText="1"/>
    </xf>
    <xf numFmtId="0" fontId="6" fillId="0" borderId="1" xfId="1030" applyFont="1" applyFill="1" applyBorder="1" applyAlignment="1">
      <alignment horizontal="right" vertical="center" wrapText="1"/>
    </xf>
    <xf numFmtId="187" fontId="4" fillId="0" borderId="1" xfId="1030" applyNumberFormat="1" applyFont="1" applyFill="1" applyBorder="1" applyAlignment="1">
      <alignment vertical="center" wrapText="1"/>
    </xf>
    <xf numFmtId="187" fontId="6" fillId="0" borderId="1" xfId="1030" applyNumberFormat="1" applyFont="1" applyFill="1" applyBorder="1" applyAlignment="1">
      <alignment vertical="center" wrapText="1"/>
    </xf>
    <xf numFmtId="0" fontId="56" fillId="0" borderId="1" xfId="1030" applyFont="1" applyFill="1" applyBorder="1" applyAlignment="1">
      <alignment horizontal="left" vertical="center" wrapText="1"/>
    </xf>
    <xf numFmtId="0" fontId="6" fillId="0" borderId="1" xfId="1030" applyFont="1" applyFill="1" applyBorder="1" applyAlignment="1">
      <alignment horizontal="right" vertical="center"/>
    </xf>
    <xf numFmtId="0" fontId="70" fillId="0" borderId="1" xfId="1030" applyFont="1" applyFill="1" applyBorder="1" applyAlignment="1">
      <alignment vertical="center" wrapText="1"/>
    </xf>
    <xf numFmtId="0" fontId="70" fillId="0" borderId="1" xfId="1030" applyFont="1" applyFill="1" applyBorder="1" applyAlignment="1">
      <alignment horizontal="left" vertical="center" wrapText="1"/>
    </xf>
    <xf numFmtId="0" fontId="6" fillId="0" borderId="1" xfId="1030" applyFont="1" applyFill="1" applyBorder="1">
      <alignment vertical="center"/>
    </xf>
    <xf numFmtId="0" fontId="59" fillId="0" borderId="1" xfId="577" applyFont="1" applyFill="1" applyBorder="1" applyAlignment="1">
      <alignment horizontal="left" vertical="center"/>
    </xf>
    <xf numFmtId="0" fontId="6" fillId="0" borderId="13" xfId="1022" applyFont="1" applyBorder="1" applyAlignment="1">
      <alignment horizontal="right" vertical="center"/>
    </xf>
    <xf numFmtId="177" fontId="8" fillId="0" borderId="1" xfId="634" applyNumberFormat="1" applyFill="1" applyBorder="1" applyAlignment="1">
      <alignment vertical="center"/>
    </xf>
    <xf numFmtId="177" fontId="70" fillId="0" borderId="1" xfId="0" applyNumberFormat="1" applyFont="1" applyFill="1" applyBorder="1" applyAlignment="1">
      <alignment vertical="center"/>
    </xf>
    <xf numFmtId="10" fontId="6" fillId="0" borderId="1" xfId="1022" applyNumberFormat="1" applyFont="1" applyBorder="1" applyAlignment="1">
      <alignment vertical="center"/>
    </xf>
    <xf numFmtId="1" fontId="4" fillId="0" borderId="1" xfId="605" applyNumberFormat="1" applyFont="1" applyFill="1" applyBorder="1" applyAlignment="1" applyProtection="1">
      <alignment horizontal="right" vertical="center"/>
    </xf>
    <xf numFmtId="1" fontId="6" fillId="0" borderId="1" xfId="605" applyNumberFormat="1" applyFont="1" applyFill="1" applyBorder="1" applyAlignment="1" applyProtection="1">
      <alignment horizontal="right" vertical="center"/>
    </xf>
    <xf numFmtId="3" fontId="4" fillId="47" borderId="1" xfId="1022" applyNumberFormat="1" applyFont="1" applyFill="1" applyBorder="1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85" fontId="10" fillId="0" borderId="1" xfId="1022" applyNumberFormat="1" applyFont="1" applyFill="1" applyBorder="1" applyAlignment="1" applyProtection="1">
      <alignment vertical="center"/>
    </xf>
    <xf numFmtId="177" fontId="72" fillId="0" borderId="1" xfId="0" applyNumberFormat="1" applyFont="1" applyBorder="1" applyAlignment="1">
      <alignment horizontal="left"/>
    </xf>
    <xf numFmtId="177" fontId="72" fillId="0" borderId="1" xfId="0" applyNumberFormat="1" applyFont="1" applyFill="1" applyBorder="1" applyAlignment="1">
      <alignment horizontal="right" vertical="center"/>
    </xf>
    <xf numFmtId="177" fontId="73" fillId="0" borderId="1" xfId="1037" applyNumberFormat="1" applyFont="1" applyFill="1" applyBorder="1" applyAlignment="1">
      <alignment horizontal="left" vertical="center" wrapText="1"/>
    </xf>
    <xf numFmtId="177" fontId="73" fillId="0" borderId="1" xfId="0" applyNumberFormat="1" applyFont="1" applyFill="1" applyBorder="1" applyAlignment="1">
      <alignment horizontal="right" vertical="center"/>
    </xf>
    <xf numFmtId="177" fontId="73" fillId="0" borderId="1" xfId="1037" applyNumberFormat="1" applyFont="1" applyFill="1" applyBorder="1" applyAlignment="1" applyProtection="1">
      <alignment horizontal="left" vertical="center" wrapText="1"/>
    </xf>
    <xf numFmtId="177" fontId="73" fillId="0" borderId="1" xfId="1037" applyNumberFormat="1" applyFont="1" applyFill="1" applyBorder="1" applyAlignment="1" applyProtection="1">
      <alignment horizontal="left" vertical="center"/>
    </xf>
    <xf numFmtId="177" fontId="72" fillId="0" borderId="1" xfId="1037" applyNumberFormat="1" applyFont="1" applyFill="1" applyBorder="1" applyAlignment="1">
      <alignment horizontal="left" vertical="center" wrapText="1"/>
    </xf>
    <xf numFmtId="177" fontId="75" fillId="0" borderId="1" xfId="1038" applyNumberFormat="1" applyFont="1" applyFill="1" applyBorder="1" applyAlignment="1" applyProtection="1">
      <alignment horizontal="left" vertical="center" wrapText="1"/>
    </xf>
    <xf numFmtId="177" fontId="73" fillId="0" borderId="1" xfId="0" applyNumberFormat="1" applyFont="1" applyFill="1" applyBorder="1" applyAlignment="1" applyProtection="1">
      <alignment horizontal="left" vertical="center"/>
    </xf>
    <xf numFmtId="177" fontId="74" fillId="0" borderId="1" xfId="0" applyNumberFormat="1" applyFont="1" applyBorder="1" applyAlignment="1">
      <alignment horizontal="right"/>
    </xf>
    <xf numFmtId="177" fontId="72" fillId="0" borderId="1" xfId="0" applyNumberFormat="1" applyFont="1" applyFill="1" applyBorder="1" applyAlignment="1" applyProtection="1">
      <alignment horizontal="left" vertical="center"/>
    </xf>
    <xf numFmtId="177" fontId="73" fillId="0" borderId="1" xfId="0" applyNumberFormat="1" applyFont="1" applyFill="1" applyBorder="1" applyAlignment="1">
      <alignment horizontal="left" vertical="center"/>
    </xf>
    <xf numFmtId="0" fontId="6" fillId="0" borderId="1" xfId="1023" applyBorder="1" applyAlignment="1"/>
    <xf numFmtId="10" fontId="6" fillId="47" borderId="1" xfId="1022" applyNumberFormat="1" applyFont="1" applyFill="1" applyBorder="1"/>
    <xf numFmtId="10" fontId="4" fillId="47" borderId="1" xfId="1022" applyNumberFormat="1" applyFont="1" applyFill="1" applyBorder="1" applyAlignment="1">
      <alignment horizontal="right" vertical="center"/>
    </xf>
    <xf numFmtId="10" fontId="6" fillId="47" borderId="1" xfId="1022" applyNumberFormat="1" applyFont="1" applyFill="1" applyBorder="1" applyAlignment="1">
      <alignment horizontal="right" vertical="center"/>
    </xf>
    <xf numFmtId="10" fontId="4" fillId="0" borderId="1" xfId="1022" applyNumberFormat="1" applyFont="1" applyBorder="1" applyAlignment="1">
      <alignment vertical="center"/>
    </xf>
    <xf numFmtId="9" fontId="6" fillId="0" borderId="1" xfId="1022" applyNumberFormat="1" applyFont="1" applyBorder="1" applyAlignment="1">
      <alignment horizontal="right" vertical="center"/>
    </xf>
    <xf numFmtId="0" fontId="77" fillId="0" borderId="1" xfId="0" applyFont="1" applyFill="1" applyBorder="1" applyAlignment="1">
      <alignment horizontal="right" vertical="center"/>
    </xf>
    <xf numFmtId="0" fontId="18" fillId="0" borderId="14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horizontal="right" vertical="center"/>
    </xf>
    <xf numFmtId="0" fontId="18" fillId="0" borderId="14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vertical="center"/>
    </xf>
    <xf numFmtId="0" fontId="35" fillId="0" borderId="15" xfId="0" applyNumberFormat="1" applyFont="1" applyFill="1" applyBorder="1" applyAlignment="1" applyProtection="1">
      <alignment horizontal="left" vertical="center"/>
    </xf>
    <xf numFmtId="0" fontId="35" fillId="0" borderId="1" xfId="0" applyNumberFormat="1" applyFont="1" applyFill="1" applyBorder="1" applyAlignment="1" applyProtection="1">
      <alignment horizontal="right" vertical="center"/>
    </xf>
    <xf numFmtId="0" fontId="18" fillId="0" borderId="15" xfId="0" applyNumberFormat="1" applyFont="1" applyFill="1" applyBorder="1" applyAlignment="1" applyProtection="1">
      <alignment horizontal="left" vertical="center"/>
    </xf>
    <xf numFmtId="0" fontId="62" fillId="0" borderId="1" xfId="0" applyFont="1" applyFill="1" applyBorder="1" applyAlignment="1">
      <alignment horizontal="left" vertical="center"/>
    </xf>
    <xf numFmtId="0" fontId="77" fillId="0" borderId="1" xfId="0" applyFont="1" applyFill="1" applyBorder="1" applyAlignment="1">
      <alignment vertical="center"/>
    </xf>
    <xf numFmtId="0" fontId="70" fillId="0" borderId="1" xfId="0" applyFont="1" applyFill="1" applyBorder="1" applyAlignment="1">
      <alignment horizontal="left" vertical="center"/>
    </xf>
    <xf numFmtId="0" fontId="35" fillId="0" borderId="16" xfId="0" applyNumberFormat="1" applyFont="1" applyFill="1" applyBorder="1" applyAlignment="1" applyProtection="1">
      <alignment horizontal="center" vertical="center"/>
    </xf>
    <xf numFmtId="0" fontId="14" fillId="0" borderId="1" xfId="570" applyFont="1" applyFill="1" applyBorder="1" applyAlignment="1">
      <alignment horizontal="right" vertical="center"/>
    </xf>
    <xf numFmtId="0" fontId="52" fillId="0" borderId="1" xfId="570" applyFont="1" applyBorder="1" applyAlignment="1">
      <alignment horizontal="right" vertical="center"/>
    </xf>
    <xf numFmtId="186" fontId="52" fillId="0" borderId="1" xfId="570" applyNumberFormat="1" applyFont="1" applyBorder="1" applyAlignment="1">
      <alignment horizontal="right" vertical="center"/>
    </xf>
    <xf numFmtId="186" fontId="52" fillId="0" borderId="1" xfId="570" applyNumberFormat="1" applyFont="1" applyFill="1" applyBorder="1" applyAlignment="1">
      <alignment horizontal="right" vertical="center"/>
    </xf>
    <xf numFmtId="0" fontId="53" fillId="0" borderId="1" xfId="570" applyFont="1" applyFill="1" applyBorder="1" applyAlignment="1">
      <alignment horizontal="right" vertical="center"/>
    </xf>
    <xf numFmtId="186" fontId="53" fillId="0" borderId="1" xfId="570" applyNumberFormat="1" applyFont="1" applyBorder="1" applyAlignment="1">
      <alignment horizontal="right" vertical="center"/>
    </xf>
    <xf numFmtId="186" fontId="53" fillId="0" borderId="1" xfId="570" applyNumberFormat="1" applyFont="1" applyBorder="1" applyAlignment="1">
      <alignment horizontal="left" vertical="center" wrapText="1"/>
    </xf>
    <xf numFmtId="176" fontId="6" fillId="0" borderId="1" xfId="570" applyNumberFormat="1" applyFont="1" applyFill="1" applyBorder="1" applyAlignment="1">
      <alignment horizontal="right" vertical="center" wrapText="1"/>
    </xf>
    <xf numFmtId="0" fontId="8" fillId="0" borderId="1" xfId="6" applyFill="1" applyBorder="1"/>
    <xf numFmtId="178" fontId="4" fillId="0" borderId="1" xfId="1032" applyNumberFormat="1" applyFont="1" applyFill="1" applyBorder="1" applyAlignment="1">
      <alignment vertical="center"/>
    </xf>
    <xf numFmtId="188" fontId="4" fillId="0" borderId="1" xfId="1032" applyNumberFormat="1" applyFont="1" applyFill="1" applyBorder="1" applyAlignment="1">
      <alignment horizontal="right" vertical="center" wrapText="1"/>
    </xf>
    <xf numFmtId="178" fontId="6" fillId="0" borderId="1" xfId="1032" applyNumberFormat="1" applyFont="1" applyFill="1" applyBorder="1" applyAlignment="1">
      <alignment vertical="center"/>
    </xf>
    <xf numFmtId="177" fontId="6" fillId="0" borderId="1" xfId="1032" applyNumberFormat="1" applyFont="1" applyFill="1" applyBorder="1" applyAlignment="1">
      <alignment horizontal="right" vertical="center" wrapText="1"/>
    </xf>
    <xf numFmtId="188" fontId="6" fillId="0" borderId="1" xfId="1032" applyNumberFormat="1" applyFont="1" applyFill="1" applyBorder="1" applyAlignment="1">
      <alignment horizontal="right" vertical="center" wrapText="1"/>
    </xf>
    <xf numFmtId="177" fontId="4" fillId="0" borderId="1" xfId="1032" applyNumberFormat="1" applyFont="1" applyFill="1" applyBorder="1" applyAlignment="1">
      <alignment horizontal="right" vertical="center" wrapText="1"/>
    </xf>
    <xf numFmtId="0" fontId="6" fillId="0" borderId="1" xfId="1034" applyFont="1" applyFill="1" applyBorder="1" applyAlignment="1">
      <alignment horizontal="left" vertical="center" wrapText="1"/>
    </xf>
    <xf numFmtId="0" fontId="4" fillId="0" borderId="1" xfId="1033" applyFont="1" applyBorder="1" applyAlignment="1">
      <alignment vertical="center"/>
    </xf>
    <xf numFmtId="0" fontId="4" fillId="0" borderId="1" xfId="1033" applyFont="1" applyBorder="1" applyAlignment="1">
      <alignment horizontal="right" vertical="center"/>
    </xf>
    <xf numFmtId="0" fontId="6" fillId="0" borderId="1" xfId="1033" applyFont="1" applyBorder="1" applyAlignment="1">
      <alignment vertical="center"/>
    </xf>
    <xf numFmtId="0" fontId="6" fillId="0" borderId="1" xfId="1033" applyFont="1" applyBorder="1" applyAlignment="1">
      <alignment horizontal="right" vertical="center"/>
    </xf>
    <xf numFmtId="0" fontId="6" fillId="0" borderId="12" xfId="1033" applyFont="1" applyBorder="1" applyAlignment="1">
      <alignment vertical="center"/>
    </xf>
    <xf numFmtId="0" fontId="4" fillId="0" borderId="1" xfId="1033" applyFont="1" applyFill="1" applyBorder="1" applyAlignment="1">
      <alignment horizontal="center" vertical="center"/>
    </xf>
    <xf numFmtId="0" fontId="4" fillId="0" borderId="1" xfId="1039" applyFont="1" applyFill="1" applyBorder="1" applyAlignment="1">
      <alignment horizontal="justify" vertical="center" wrapText="1"/>
    </xf>
    <xf numFmtId="0" fontId="6" fillId="0" borderId="1" xfId="1039" applyFont="1" applyFill="1" applyBorder="1" applyAlignment="1">
      <alignment horizontal="justify" vertical="center" wrapText="1"/>
    </xf>
    <xf numFmtId="0" fontId="6" fillId="0" borderId="1" xfId="1030" applyFont="1" applyFill="1" applyBorder="1" applyAlignment="1">
      <alignment horizontal="center" vertical="center" wrapText="1"/>
    </xf>
    <xf numFmtId="178" fontId="59" fillId="0" borderId="1" xfId="1024" applyNumberFormat="1" applyFont="1" applyFill="1" applyBorder="1" applyAlignment="1">
      <alignment horizontal="right" vertical="center" wrapText="1"/>
    </xf>
    <xf numFmtId="178" fontId="58" fillId="0" borderId="1" xfId="1024" applyNumberFormat="1" applyFont="1" applyFill="1" applyBorder="1" applyAlignment="1">
      <alignment horizontal="right" vertical="center" wrapText="1"/>
    </xf>
    <xf numFmtId="178" fontId="52" fillId="0" borderId="1" xfId="1024" applyNumberFormat="1" applyFont="1" applyFill="1" applyBorder="1" applyAlignment="1" applyProtection="1">
      <alignment vertical="center" wrapText="1"/>
    </xf>
    <xf numFmtId="0" fontId="0" fillId="47" borderId="0" xfId="0" applyFill="1" applyBorder="1">
      <alignment vertical="center"/>
    </xf>
    <xf numFmtId="0" fontId="0" fillId="47" borderId="0" xfId="0" applyFill="1" applyBorder="1" applyAlignment="1">
      <alignment horizontal="right" vertical="center"/>
    </xf>
    <xf numFmtId="0" fontId="3" fillId="47" borderId="1" xfId="0" applyFont="1" applyFill="1" applyBorder="1" applyAlignment="1">
      <alignment horizontal="center" vertical="center"/>
    </xf>
    <xf numFmtId="177" fontId="70" fillId="47" borderId="1" xfId="0" applyNumberFormat="1" applyFont="1" applyFill="1" applyBorder="1" applyAlignment="1">
      <alignment vertical="center"/>
    </xf>
    <xf numFmtId="177" fontId="70" fillId="47" borderId="1" xfId="0" applyNumberFormat="1" applyFont="1" applyFill="1" applyBorder="1" applyAlignment="1">
      <alignment horizontal="right" vertical="center"/>
    </xf>
    <xf numFmtId="177" fontId="6" fillId="47" borderId="1" xfId="3" applyNumberFormat="1" applyFont="1" applyFill="1" applyBorder="1" applyAlignment="1">
      <alignment vertical="center"/>
    </xf>
    <xf numFmtId="10" fontId="6" fillId="47" borderId="1" xfId="3" applyNumberFormat="1" applyFont="1" applyFill="1" applyBorder="1" applyAlignment="1">
      <alignment horizontal="right" vertical="center"/>
    </xf>
    <xf numFmtId="177" fontId="70" fillId="47" borderId="1" xfId="0" applyNumberFormat="1" applyFont="1" applyFill="1" applyBorder="1" applyAlignment="1" applyProtection="1">
      <alignment horizontal="left" vertical="center"/>
      <protection locked="0"/>
    </xf>
    <xf numFmtId="10" fontId="4" fillId="47" borderId="1" xfId="3" applyNumberFormat="1" applyFont="1" applyFill="1" applyBorder="1" applyAlignment="1">
      <alignment horizontal="right" vertical="center"/>
    </xf>
    <xf numFmtId="0" fontId="0" fillId="47" borderId="0" xfId="0" applyFill="1">
      <alignment vertical="center"/>
    </xf>
    <xf numFmtId="0" fontId="4" fillId="47" borderId="1" xfId="3" applyFont="1" applyFill="1" applyBorder="1" applyAlignment="1">
      <alignment horizontal="center" vertical="center"/>
    </xf>
    <xf numFmtId="0" fontId="4" fillId="47" borderId="1" xfId="3" applyNumberFormat="1" applyFont="1" applyFill="1" applyBorder="1" applyAlignment="1">
      <alignment horizontal="right" vertical="center"/>
    </xf>
    <xf numFmtId="176" fontId="77" fillId="47" borderId="1" xfId="0" applyNumberFormat="1" applyFont="1" applyFill="1" applyBorder="1">
      <alignment vertical="center"/>
    </xf>
    <xf numFmtId="0" fontId="7" fillId="47" borderId="0" xfId="0" applyFont="1" applyFill="1">
      <alignment vertical="center"/>
    </xf>
    <xf numFmtId="0" fontId="2" fillId="47" borderId="0" xfId="0" applyFont="1" applyFill="1" applyAlignment="1">
      <alignment horizontal="center" vertical="center"/>
    </xf>
    <xf numFmtId="176" fontId="6" fillId="47" borderId="1" xfId="3" applyNumberFormat="1" applyFont="1" applyFill="1" applyBorder="1" applyAlignment="1">
      <alignment vertical="center"/>
    </xf>
    <xf numFmtId="3" fontId="6" fillId="47" borderId="1" xfId="0" applyNumberFormat="1" applyFont="1" applyFill="1" applyBorder="1" applyAlignment="1" applyProtection="1">
      <alignment horizontal="right" vertical="center"/>
    </xf>
    <xf numFmtId="0" fontId="4" fillId="0" borderId="0" xfId="1021" applyFont="1" applyFill="1" applyBorder="1" applyAlignment="1">
      <alignment horizontal="left"/>
    </xf>
    <xf numFmtId="0" fontId="12" fillId="0" borderId="0" xfId="1022" applyFont="1" applyAlignment="1">
      <alignment horizontal="center"/>
    </xf>
    <xf numFmtId="0" fontId="50" fillId="0" borderId="0" xfId="1022" applyFont="1" applyAlignment="1">
      <alignment horizontal="center"/>
    </xf>
    <xf numFmtId="0" fontId="2" fillId="47" borderId="0" xfId="0" applyFont="1" applyFill="1" applyAlignment="1">
      <alignment horizontal="center" vertical="center"/>
    </xf>
    <xf numFmtId="0" fontId="12" fillId="46" borderId="0" xfId="1035" applyNumberFormat="1" applyFont="1" applyFill="1" applyAlignment="1" applyProtection="1">
      <alignment horizontal="center" vertical="center"/>
    </xf>
    <xf numFmtId="0" fontId="50" fillId="46" borderId="0" xfId="1035" applyNumberFormat="1" applyFont="1" applyFill="1" applyAlignment="1" applyProtection="1">
      <alignment horizontal="center" vertical="center"/>
    </xf>
    <xf numFmtId="0" fontId="51" fillId="0" borderId="0" xfId="1022" applyFont="1" applyAlignment="1">
      <alignment horizontal="center" vertical="center" wrapText="1"/>
    </xf>
    <xf numFmtId="0" fontId="2" fillId="0" borderId="0" xfId="1022" applyFont="1" applyAlignment="1">
      <alignment horizontal="center" vertical="center"/>
    </xf>
    <xf numFmtId="0" fontId="56" fillId="0" borderId="13" xfId="1022" applyFont="1" applyFill="1" applyBorder="1" applyAlignment="1">
      <alignment horizontal="center" vertical="center" wrapText="1"/>
    </xf>
    <xf numFmtId="0" fontId="12" fillId="0" borderId="0" xfId="1022" applyFont="1" applyFill="1" applyBorder="1" applyAlignment="1">
      <alignment horizontal="center" vertical="center"/>
    </xf>
    <xf numFmtId="0" fontId="50" fillId="0" borderId="0" xfId="1022" applyFont="1" applyFill="1" applyBorder="1" applyAlignment="1">
      <alignment horizontal="center" vertical="center"/>
    </xf>
    <xf numFmtId="0" fontId="51" fillId="49" borderId="0" xfId="1024" applyFont="1" applyFill="1" applyBorder="1" applyAlignment="1">
      <alignment horizontal="center" vertical="center" wrapText="1"/>
    </xf>
    <xf numFmtId="179" fontId="12" fillId="0" borderId="0" xfId="691" applyNumberFormat="1" applyFont="1" applyAlignment="1">
      <alignment horizontal="center" vertical="center"/>
    </xf>
    <xf numFmtId="179" fontId="50" fillId="0" borderId="0" xfId="691" applyNumberFormat="1" applyFont="1" applyAlignment="1">
      <alignment horizontal="center" vertical="center"/>
    </xf>
    <xf numFmtId="0" fontId="12" fillId="0" borderId="0" xfId="1025" applyFont="1" applyFill="1" applyAlignment="1">
      <alignment horizontal="center" vertical="center"/>
    </xf>
    <xf numFmtId="0" fontId="50" fillId="0" borderId="0" xfId="1025" applyFont="1" applyFill="1" applyAlignment="1">
      <alignment horizontal="center" vertical="center"/>
    </xf>
    <xf numFmtId="0" fontId="8" fillId="0" borderId="0" xfId="570" applyFont="1" applyFill="1" applyBorder="1" applyAlignment="1">
      <alignment horizontal="left" vertical="center"/>
    </xf>
    <xf numFmtId="0" fontId="12" fillId="0" borderId="0" xfId="6" applyFont="1" applyFill="1" applyAlignment="1">
      <alignment horizontal="center" vertical="center"/>
    </xf>
    <xf numFmtId="0" fontId="12" fillId="0" borderId="0" xfId="1029" applyFont="1" applyFill="1" applyAlignment="1">
      <alignment horizontal="center" vertical="center"/>
    </xf>
    <xf numFmtId="0" fontId="12" fillId="0" borderId="0" xfId="1030" applyFont="1" applyFill="1" applyAlignment="1">
      <alignment horizontal="center" vertical="center"/>
    </xf>
    <xf numFmtId="0" fontId="50" fillId="0" borderId="0" xfId="1030" applyFont="1" applyFill="1" applyAlignment="1">
      <alignment horizontal="center" vertical="center"/>
    </xf>
    <xf numFmtId="0" fontId="6" fillId="0" borderId="13" xfId="1030" applyFont="1" applyFill="1" applyBorder="1" applyAlignment="1">
      <alignment horizontal="right"/>
    </xf>
    <xf numFmtId="0" fontId="69" fillId="0" borderId="0" xfId="577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 applyProtection="1">
      <alignment vertical="center"/>
    </xf>
    <xf numFmtId="10" fontId="79" fillId="0" borderId="1" xfId="1040" applyNumberFormat="1" applyFont="1" applyFill="1" applyBorder="1" applyAlignment="1">
      <alignment horizontal="center" vertical="center"/>
    </xf>
    <xf numFmtId="0" fontId="18" fillId="0" borderId="17" xfId="0" applyNumberFormat="1" applyFont="1" applyFill="1" applyBorder="1" applyAlignment="1" applyProtection="1">
      <alignment vertical="center"/>
    </xf>
    <xf numFmtId="0" fontId="79" fillId="0" borderId="1" xfId="0" applyFont="1" applyBorder="1" applyAlignment="1">
      <alignment horizontal="center" vertical="center"/>
    </xf>
    <xf numFmtId="0" fontId="35" fillId="0" borderId="17" xfId="0" applyNumberFormat="1" applyFont="1" applyFill="1" applyBorder="1" applyAlignment="1" applyProtection="1">
      <alignment vertical="center"/>
    </xf>
    <xf numFmtId="10" fontId="3" fillId="0" borderId="1" xfId="1040" applyNumberFormat="1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 applyProtection="1">
      <alignment horizontal="left" vertical="center"/>
    </xf>
    <xf numFmtId="0" fontId="18" fillId="0" borderId="1" xfId="0" applyNumberFormat="1" applyFont="1" applyFill="1" applyBorder="1" applyAlignment="1" applyProtection="1">
      <alignment horizontal="left" vertical="center"/>
    </xf>
  </cellXfs>
  <cellStyles count="1041">
    <cellStyle name="_ET_STYLE_NoName_00_" xfId="9"/>
    <cellStyle name="0,0_x000d__x000a_NA_x000d__x000a_" xfId="10"/>
    <cellStyle name="0,0_x000d__x000a_NA_x000d__x000a_ 2" xfId="11"/>
    <cellStyle name="0,0_x000d__x000a_NA_x000d__x000a_ 2 2" xfId="12"/>
    <cellStyle name="0,0_x000d__x000a_NA_x000d__x000a_ 2 3" xfId="13"/>
    <cellStyle name="0,0_x000d__x000a_NA_x000d__x000a_ 2_2017年省对市(州)税收返还和转移支付预算" xfId="14"/>
    <cellStyle name="0,0_x000d__x000a_NA_x000d__x000a_ 3" xfId="15"/>
    <cellStyle name="0,0_x000d__x000a_NA_x000d__x000a_ 4" xfId="16"/>
    <cellStyle name="0,0_x000d__x000a_NA_x000d__x000a__2017年省对市(州)税收返还和转移支付预算" xfId="17"/>
    <cellStyle name="20% - Accent1" xfId="18"/>
    <cellStyle name="20% - Accent1 2" xfId="19"/>
    <cellStyle name="20% - Accent1_2016年四川省省级一般公共预算支出执行情况表" xfId="20"/>
    <cellStyle name="20% - Accent2" xfId="21"/>
    <cellStyle name="20% - Accent2 2" xfId="22"/>
    <cellStyle name="20% - Accent2_2016年四川省省级一般公共预算支出执行情况表" xfId="23"/>
    <cellStyle name="20% - Accent3" xfId="24"/>
    <cellStyle name="20% - Accent3 2" xfId="25"/>
    <cellStyle name="20% - Accent3_2016年四川省省级一般公共预算支出执行情况表" xfId="26"/>
    <cellStyle name="20% - Accent4" xfId="27"/>
    <cellStyle name="20% - Accent4 2" xfId="28"/>
    <cellStyle name="20% - Accent4_2016年四川省省级一般公共预算支出执行情况表" xfId="29"/>
    <cellStyle name="20% - Accent5" xfId="30"/>
    <cellStyle name="20% - Accent5 2" xfId="31"/>
    <cellStyle name="20% - Accent5_2016年四川省省级一般公共预算支出执行情况表" xfId="32"/>
    <cellStyle name="20% - Accent6" xfId="33"/>
    <cellStyle name="20% - Accent6 2" xfId="34"/>
    <cellStyle name="20% - Accent6_2016年四川省省级一般公共预算支出执行情况表" xfId="35"/>
    <cellStyle name="20% - 强调文字颜色 1 2" xfId="36"/>
    <cellStyle name="20% - 强调文字颜色 1 2 2" xfId="37"/>
    <cellStyle name="20% - 强调文字颜色 1 2 2 2" xfId="38"/>
    <cellStyle name="20% - 强调文字颜色 1 2 2 3" xfId="39"/>
    <cellStyle name="20% - 强调文字颜色 1 2 2_2017年省对市(州)税收返还和转移支付预算" xfId="40"/>
    <cellStyle name="20% - 强调文字颜色 1 2 3" xfId="41"/>
    <cellStyle name="20% - 强调文字颜色 1 2_四川省2017年省对市（州）税收返还和转移支付分地区预算（草案）--社保处" xfId="42"/>
    <cellStyle name="20% - 强调文字颜色 2 2" xfId="43"/>
    <cellStyle name="20% - 强调文字颜色 2 2 2" xfId="44"/>
    <cellStyle name="20% - 强调文字颜色 2 2 2 2" xfId="45"/>
    <cellStyle name="20% - 强调文字颜色 2 2 2 3" xfId="46"/>
    <cellStyle name="20% - 强调文字颜色 2 2 2_2017年省对市(州)税收返还和转移支付预算" xfId="47"/>
    <cellStyle name="20% - 强调文字颜色 2 2 3" xfId="48"/>
    <cellStyle name="20% - 强调文字颜色 2 2_四川省2017年省对市（州）税收返还和转移支付分地区预算（草案）--社保处" xfId="49"/>
    <cellStyle name="20% - 强调文字颜色 3 2" xfId="50"/>
    <cellStyle name="20% - 强调文字颜色 3 2 2" xfId="51"/>
    <cellStyle name="20% - 强调文字颜色 3 2 2 2" xfId="52"/>
    <cellStyle name="20% - 强调文字颜色 3 2 2 3" xfId="53"/>
    <cellStyle name="20% - 强调文字颜色 3 2 2_2017年省对市(州)税收返还和转移支付预算" xfId="54"/>
    <cellStyle name="20% - 强调文字颜色 3 2 3" xfId="55"/>
    <cellStyle name="20% - 强调文字颜色 3 2_四川省2017年省对市（州）税收返还和转移支付分地区预算（草案）--社保处" xfId="56"/>
    <cellStyle name="20% - 强调文字颜色 4 2" xfId="57"/>
    <cellStyle name="20% - 强调文字颜色 4 2 2" xfId="58"/>
    <cellStyle name="20% - 强调文字颜色 4 2 2 2" xfId="59"/>
    <cellStyle name="20% - 强调文字颜色 4 2 2 3" xfId="60"/>
    <cellStyle name="20% - 强调文字颜色 4 2 2_2017年省对市(州)税收返还和转移支付预算" xfId="61"/>
    <cellStyle name="20% - 强调文字颜色 4 2 3" xfId="62"/>
    <cellStyle name="20% - 强调文字颜色 4 2_四川省2017年省对市（州）税收返还和转移支付分地区预算（草案）--社保处" xfId="63"/>
    <cellStyle name="20% - 强调文字颜色 5 2" xfId="64"/>
    <cellStyle name="20% - 强调文字颜色 5 2 2" xfId="65"/>
    <cellStyle name="20% - 强调文字颜色 5 2 2 2" xfId="66"/>
    <cellStyle name="20% - 强调文字颜色 5 2 2 3" xfId="67"/>
    <cellStyle name="20% - 强调文字颜色 5 2 2_2017年省对市(州)税收返还和转移支付预算" xfId="68"/>
    <cellStyle name="20% - 强调文字颜色 5 2 3" xfId="69"/>
    <cellStyle name="20% - 强调文字颜色 5 2_四川省2017年省对市（州）税收返还和转移支付分地区预算（草案）--社保处" xfId="70"/>
    <cellStyle name="20% - 强调文字颜色 6 2" xfId="71"/>
    <cellStyle name="20% - 强调文字颜色 6 2 2" xfId="72"/>
    <cellStyle name="20% - 强调文字颜色 6 2 2 2" xfId="73"/>
    <cellStyle name="20% - 强调文字颜色 6 2 2 3" xfId="74"/>
    <cellStyle name="20% - 强调文字颜色 6 2 2_2017年省对市(州)税收返还和转移支付预算" xfId="75"/>
    <cellStyle name="20% - 强调文字颜色 6 2 3" xfId="76"/>
    <cellStyle name="20% - 强调文字颜色 6 2_四川省2017年省对市（州）税收返还和转移支付分地区预算（草案）--社保处" xfId="77"/>
    <cellStyle name="40% - Accent1" xfId="78"/>
    <cellStyle name="40% - Accent1 2" xfId="79"/>
    <cellStyle name="40% - Accent1_2016年四川省省级一般公共预算支出执行情况表" xfId="80"/>
    <cellStyle name="40% - Accent2" xfId="81"/>
    <cellStyle name="40% - Accent2 2" xfId="82"/>
    <cellStyle name="40% - Accent2_2016年四川省省级一般公共预算支出执行情况表" xfId="83"/>
    <cellStyle name="40% - Accent3" xfId="84"/>
    <cellStyle name="40% - Accent3 2" xfId="85"/>
    <cellStyle name="40% - Accent3_2016年四川省省级一般公共预算支出执行情况表" xfId="86"/>
    <cellStyle name="40% - Accent4" xfId="87"/>
    <cellStyle name="40% - Accent4 2" xfId="88"/>
    <cellStyle name="40% - Accent4_2016年四川省省级一般公共预算支出执行情况表" xfId="89"/>
    <cellStyle name="40% - Accent5" xfId="90"/>
    <cellStyle name="40% - Accent5 2" xfId="91"/>
    <cellStyle name="40% - Accent5_2016年四川省省级一般公共预算支出执行情况表" xfId="92"/>
    <cellStyle name="40% - Accent6" xfId="93"/>
    <cellStyle name="40% - Accent6 2" xfId="94"/>
    <cellStyle name="40% - Accent6_2016年四川省省级一般公共预算支出执行情况表" xfId="95"/>
    <cellStyle name="40% - 强调文字颜色 1 2" xfId="96"/>
    <cellStyle name="40% - 强调文字颜色 1 2 2" xfId="97"/>
    <cellStyle name="40% - 强调文字颜色 1 2 2 2" xfId="98"/>
    <cellStyle name="40% - 强调文字颜色 1 2 2 3" xfId="99"/>
    <cellStyle name="40% - 强调文字颜色 1 2 2_2017年省对市(州)税收返还和转移支付预算" xfId="100"/>
    <cellStyle name="40% - 强调文字颜色 1 2 3" xfId="101"/>
    <cellStyle name="40% - 强调文字颜色 1 2_四川省2017年省对市（州）税收返还和转移支付分地区预算（草案）--社保处" xfId="102"/>
    <cellStyle name="40% - 强调文字颜色 2 2" xfId="103"/>
    <cellStyle name="40% - 强调文字颜色 2 2 2" xfId="104"/>
    <cellStyle name="40% - 强调文字颜色 2 2 2 2" xfId="105"/>
    <cellStyle name="40% - 强调文字颜色 2 2 2 3" xfId="106"/>
    <cellStyle name="40% - 强调文字颜色 2 2 2_2017年省对市(州)税收返还和转移支付预算" xfId="107"/>
    <cellStyle name="40% - 强调文字颜色 2 2 3" xfId="108"/>
    <cellStyle name="40% - 强调文字颜色 2 2_四川省2017年省对市（州）税收返还和转移支付分地区预算（草案）--社保处" xfId="109"/>
    <cellStyle name="40% - 强调文字颜色 3 2" xfId="110"/>
    <cellStyle name="40% - 强调文字颜色 3 2 2" xfId="111"/>
    <cellStyle name="40% - 强调文字颜色 3 2 2 2" xfId="112"/>
    <cellStyle name="40% - 强调文字颜色 3 2 2 3" xfId="113"/>
    <cellStyle name="40% - 强调文字颜色 3 2 2_2017年省对市(州)税收返还和转移支付预算" xfId="114"/>
    <cellStyle name="40% - 强调文字颜色 3 2 3" xfId="115"/>
    <cellStyle name="40% - 强调文字颜色 3 2_四川省2017年省对市（州）税收返还和转移支付分地区预算（草案）--社保处" xfId="116"/>
    <cellStyle name="40% - 强调文字颜色 4 2" xfId="117"/>
    <cellStyle name="40% - 强调文字颜色 4 2 2" xfId="118"/>
    <cellStyle name="40% - 强调文字颜色 4 2 2 2" xfId="119"/>
    <cellStyle name="40% - 强调文字颜色 4 2 2 3" xfId="120"/>
    <cellStyle name="40% - 强调文字颜色 4 2 2_2017年省对市(州)税收返还和转移支付预算" xfId="121"/>
    <cellStyle name="40% - 强调文字颜色 4 2 3" xfId="122"/>
    <cellStyle name="40% - 强调文字颜色 4 2_四川省2017年省对市（州）税收返还和转移支付分地区预算（草案）--社保处" xfId="123"/>
    <cellStyle name="40% - 强调文字颜色 5 2" xfId="124"/>
    <cellStyle name="40% - 强调文字颜色 5 2 2" xfId="125"/>
    <cellStyle name="40% - 强调文字颜色 5 2 2 2" xfId="126"/>
    <cellStyle name="40% - 强调文字颜色 5 2 2 3" xfId="127"/>
    <cellStyle name="40% - 强调文字颜色 5 2 2_2017年省对市(州)税收返还和转移支付预算" xfId="128"/>
    <cellStyle name="40% - 强调文字颜色 5 2 3" xfId="129"/>
    <cellStyle name="40% - 强调文字颜色 5 2_四川省2017年省对市（州）税收返还和转移支付分地区预算（草案）--社保处" xfId="130"/>
    <cellStyle name="40% - 强调文字颜色 6 2" xfId="131"/>
    <cellStyle name="40% - 强调文字颜色 6 2 2" xfId="132"/>
    <cellStyle name="40% - 强调文字颜色 6 2 2 2" xfId="133"/>
    <cellStyle name="40% - 强调文字颜色 6 2 2 3" xfId="134"/>
    <cellStyle name="40% - 强调文字颜色 6 2 2_2017年省对市(州)税收返还和转移支付预算" xfId="135"/>
    <cellStyle name="40% - 强调文字颜色 6 2 3" xfId="136"/>
    <cellStyle name="40% - 强调文字颜色 6 2_四川省2017年省对市（州）税收返还和转移支付分地区预算（草案）--社保处" xfId="137"/>
    <cellStyle name="60% - Accent1" xfId="138"/>
    <cellStyle name="60% - Accent1 2" xfId="139"/>
    <cellStyle name="60% - Accent2" xfId="140"/>
    <cellStyle name="60% - Accent2 2" xfId="141"/>
    <cellStyle name="60% - Accent3" xfId="142"/>
    <cellStyle name="60% - Accent3 2" xfId="143"/>
    <cellStyle name="60% - Accent4" xfId="144"/>
    <cellStyle name="60% - Accent4 2" xfId="145"/>
    <cellStyle name="60% - Accent5" xfId="146"/>
    <cellStyle name="60% - Accent5 2" xfId="147"/>
    <cellStyle name="60% - Accent6" xfId="148"/>
    <cellStyle name="60% - Accent6 2" xfId="149"/>
    <cellStyle name="60% - 强调文字颜色 1 2" xfId="150"/>
    <cellStyle name="60% - 强调文字颜色 1 2 2" xfId="151"/>
    <cellStyle name="60% - 强调文字颜色 1 2 2 2" xfId="152"/>
    <cellStyle name="60% - 强调文字颜色 1 2 2 3" xfId="153"/>
    <cellStyle name="60% - 强调文字颜色 1 2 2_2017年省对市(州)税收返还和转移支付预算" xfId="154"/>
    <cellStyle name="60% - 强调文字颜色 1 2 3" xfId="155"/>
    <cellStyle name="60% - 强调文字颜色 1 2_四川省2017年省对市（州）税收返还和转移支付分地区预算（草案）--社保处" xfId="156"/>
    <cellStyle name="60% - 强调文字颜色 2 2" xfId="157"/>
    <cellStyle name="60% - 强调文字颜色 2 2 2" xfId="158"/>
    <cellStyle name="60% - 强调文字颜色 2 2 2 2" xfId="159"/>
    <cellStyle name="60% - 强调文字颜色 2 2 2 3" xfId="160"/>
    <cellStyle name="60% - 强调文字颜色 2 2 2_2017年省对市(州)税收返还和转移支付预算" xfId="161"/>
    <cellStyle name="60% - 强调文字颜色 2 2 3" xfId="162"/>
    <cellStyle name="60% - 强调文字颜色 2 2_四川省2017年省对市（州）税收返还和转移支付分地区预算（草案）--社保处" xfId="163"/>
    <cellStyle name="60% - 强调文字颜色 3 2" xfId="164"/>
    <cellStyle name="60% - 强调文字颜色 3 2 2" xfId="165"/>
    <cellStyle name="60% - 强调文字颜色 3 2 2 2" xfId="166"/>
    <cellStyle name="60% - 强调文字颜色 3 2 2 3" xfId="167"/>
    <cellStyle name="60% - 强调文字颜色 3 2 2_2017年省对市(州)税收返还和转移支付预算" xfId="168"/>
    <cellStyle name="60% - 强调文字颜色 3 2 3" xfId="169"/>
    <cellStyle name="60% - 强调文字颜色 3 2_四川省2017年省对市（州）税收返还和转移支付分地区预算（草案）--社保处" xfId="170"/>
    <cellStyle name="60% - 强调文字颜色 4 2" xfId="171"/>
    <cellStyle name="60% - 强调文字颜色 4 2 2" xfId="172"/>
    <cellStyle name="60% - 强调文字颜色 4 2 2 2" xfId="173"/>
    <cellStyle name="60% - 强调文字颜色 4 2 2 3" xfId="174"/>
    <cellStyle name="60% - 强调文字颜色 4 2 2_2017年省对市(州)税收返还和转移支付预算" xfId="175"/>
    <cellStyle name="60% - 强调文字颜色 4 2 3" xfId="176"/>
    <cellStyle name="60% - 强调文字颜色 4 2_四川省2017年省对市（州）税收返还和转移支付分地区预算（草案）--社保处" xfId="177"/>
    <cellStyle name="60% - 强调文字颜色 5 2" xfId="178"/>
    <cellStyle name="60% - 强调文字颜色 5 2 2" xfId="179"/>
    <cellStyle name="60% - 强调文字颜色 5 2 2 2" xfId="180"/>
    <cellStyle name="60% - 强调文字颜色 5 2 2 3" xfId="181"/>
    <cellStyle name="60% - 强调文字颜色 5 2 2_2017年省对市(州)税收返还和转移支付预算" xfId="182"/>
    <cellStyle name="60% - 强调文字颜色 5 2 3" xfId="183"/>
    <cellStyle name="60% - 强调文字颜色 5 2_四川省2017年省对市（州）税收返还和转移支付分地区预算（草案）--社保处" xfId="184"/>
    <cellStyle name="60% - 强调文字颜色 6 2" xfId="185"/>
    <cellStyle name="60% - 强调文字颜色 6 2 2" xfId="186"/>
    <cellStyle name="60% - 强调文字颜色 6 2 2 2" xfId="187"/>
    <cellStyle name="60% - 强调文字颜色 6 2 2 3" xfId="188"/>
    <cellStyle name="60% - 强调文字颜色 6 2 2_2017年省对市(州)税收返还和转移支付预算" xfId="189"/>
    <cellStyle name="60% - 强调文字颜色 6 2 3" xfId="190"/>
    <cellStyle name="60% - 强调文字颜色 6 2_四川省2017年省对市（州）税收返还和转移支付分地区预算（草案）--社保处" xfId="191"/>
    <cellStyle name="Accent1" xfId="192"/>
    <cellStyle name="Accent1 2" xfId="193"/>
    <cellStyle name="Accent2" xfId="194"/>
    <cellStyle name="Accent2 2" xfId="195"/>
    <cellStyle name="Accent3" xfId="196"/>
    <cellStyle name="Accent3 2" xfId="197"/>
    <cellStyle name="Accent4" xfId="198"/>
    <cellStyle name="Accent4 2" xfId="199"/>
    <cellStyle name="Accent5" xfId="200"/>
    <cellStyle name="Accent5 2" xfId="201"/>
    <cellStyle name="Accent6" xfId="202"/>
    <cellStyle name="Accent6 2" xfId="203"/>
    <cellStyle name="Bad" xfId="204"/>
    <cellStyle name="Bad 2" xfId="205"/>
    <cellStyle name="Calculation" xfId="206"/>
    <cellStyle name="Calculation 2" xfId="207"/>
    <cellStyle name="Calculation_2016年全省及省级财政收支执行及2017年预算草案表（20161206，预审自用稿）" xfId="208"/>
    <cellStyle name="Check Cell" xfId="209"/>
    <cellStyle name="Check Cell 2" xfId="210"/>
    <cellStyle name="Check Cell_2016年全省及省级财政收支执行及2017年预算草案表（20161206，预审自用稿）" xfId="211"/>
    <cellStyle name="Explanatory Text" xfId="212"/>
    <cellStyle name="Explanatory Text 2" xfId="213"/>
    <cellStyle name="Good" xfId="214"/>
    <cellStyle name="Good 2" xfId="215"/>
    <cellStyle name="Heading 1" xfId="216"/>
    <cellStyle name="Heading 1 2" xfId="217"/>
    <cellStyle name="Heading 1_2016年全省及省级财政收支执行及2017年预算草案表（20161206，预审自用稿）" xfId="218"/>
    <cellStyle name="Heading 2" xfId="219"/>
    <cellStyle name="Heading 2 2" xfId="220"/>
    <cellStyle name="Heading 2_2016年全省及省级财政收支执行及2017年预算草案表（20161206，预审自用稿）" xfId="221"/>
    <cellStyle name="Heading 3" xfId="222"/>
    <cellStyle name="Heading 3 2" xfId="223"/>
    <cellStyle name="Heading 3_2016年全省及省级财政收支执行及2017年预算草案表（20161206，预审自用稿）" xfId="224"/>
    <cellStyle name="Heading 4" xfId="225"/>
    <cellStyle name="Heading 4 2" xfId="226"/>
    <cellStyle name="Input" xfId="227"/>
    <cellStyle name="Input 2" xfId="228"/>
    <cellStyle name="Input_2016年全省及省级财政收支执行及2017年预算草案表（20161206，预审自用稿）" xfId="229"/>
    <cellStyle name="Linked Cell" xfId="230"/>
    <cellStyle name="Linked Cell 2" xfId="231"/>
    <cellStyle name="Linked Cell_2016年全省及省级财政收支执行及2017年预算草案表（20161206，预审自用稿）" xfId="232"/>
    <cellStyle name="Neutral" xfId="233"/>
    <cellStyle name="Neutral 2" xfId="234"/>
    <cellStyle name="no dec" xfId="235"/>
    <cellStyle name="Normal_APR" xfId="236"/>
    <cellStyle name="Note" xfId="237"/>
    <cellStyle name="Note 2" xfId="238"/>
    <cellStyle name="Note_2016年全省及省级财政收支执行及2017年预算草案表（20161206，预审自用稿）" xfId="239"/>
    <cellStyle name="Output" xfId="240"/>
    <cellStyle name="Output 2" xfId="241"/>
    <cellStyle name="Output_2016年全省及省级财政收支执行及2017年预算草案表（20161206，预审自用稿）" xfId="242"/>
    <cellStyle name="Title" xfId="243"/>
    <cellStyle name="Title 2" xfId="244"/>
    <cellStyle name="Total" xfId="245"/>
    <cellStyle name="Total 2" xfId="246"/>
    <cellStyle name="Total_2016年全省及省级财政收支执行及2017年预算草案表（20161206，预审自用稿）" xfId="247"/>
    <cellStyle name="Warning Text" xfId="248"/>
    <cellStyle name="Warning Text 2" xfId="249"/>
    <cellStyle name="百分比" xfId="1040" builtinId="5"/>
    <cellStyle name="百分比 2" xfId="250"/>
    <cellStyle name="百分比 2 2" xfId="251"/>
    <cellStyle name="百分比 2 3" xfId="252"/>
    <cellStyle name="百分比 2 3 2" xfId="253"/>
    <cellStyle name="百分比 2 3 3" xfId="254"/>
    <cellStyle name="百分比 2 4" xfId="255"/>
    <cellStyle name="百分比 2 5" xfId="256"/>
    <cellStyle name="百分比 3" xfId="257"/>
    <cellStyle name="百分比 4" xfId="258"/>
    <cellStyle name="标题 1 2" xfId="259"/>
    <cellStyle name="标题 1 2 2" xfId="260"/>
    <cellStyle name="标题 1 2 2 2" xfId="261"/>
    <cellStyle name="标题 1 2 2 3" xfId="262"/>
    <cellStyle name="标题 1 2 2_2017年省对市(州)税收返还和转移支付预算" xfId="263"/>
    <cellStyle name="标题 1 2 3" xfId="264"/>
    <cellStyle name="标题 2 2" xfId="265"/>
    <cellStyle name="标题 2 2 2" xfId="266"/>
    <cellStyle name="标题 2 2 2 2" xfId="267"/>
    <cellStyle name="标题 2 2 2 3" xfId="268"/>
    <cellStyle name="标题 2 2 2_2017年省对市(州)税收返还和转移支付预算" xfId="269"/>
    <cellStyle name="标题 2 2 3" xfId="270"/>
    <cellStyle name="标题 3 2" xfId="271"/>
    <cellStyle name="标题 3 2 2" xfId="272"/>
    <cellStyle name="标题 3 2 2 2" xfId="273"/>
    <cellStyle name="标题 3 2 2 3" xfId="274"/>
    <cellStyle name="标题 3 2 2_2017年省对市(州)税收返还和转移支付预算" xfId="275"/>
    <cellStyle name="标题 3 2 3" xfId="276"/>
    <cellStyle name="标题 4 2" xfId="277"/>
    <cellStyle name="标题 4 2 2" xfId="278"/>
    <cellStyle name="标题 4 2 2 2" xfId="279"/>
    <cellStyle name="标题 4 2 2 3" xfId="280"/>
    <cellStyle name="标题 4 2 2_2017年省对市(州)税收返还和转移支付预算" xfId="281"/>
    <cellStyle name="标题 4 2 3" xfId="282"/>
    <cellStyle name="标题 5" xfId="283"/>
    <cellStyle name="标题 5 2" xfId="284"/>
    <cellStyle name="标题 5 2 2" xfId="285"/>
    <cellStyle name="标题 5 2 3" xfId="286"/>
    <cellStyle name="标题 5 2_2017年省对市(州)税收返还和转移支付预算" xfId="287"/>
    <cellStyle name="标题 5 3" xfId="288"/>
    <cellStyle name="差 2" xfId="289"/>
    <cellStyle name="差 2 2" xfId="290"/>
    <cellStyle name="差 2 2 2" xfId="291"/>
    <cellStyle name="差 2 2 3" xfId="292"/>
    <cellStyle name="差 2 2_2017年省对市(州)税收返还和转移支付预算" xfId="293"/>
    <cellStyle name="差 2 3" xfId="294"/>
    <cellStyle name="差 2_四川省2017年省对市（州）税收返还和转移支付分地区预算（草案）--社保处" xfId="295"/>
    <cellStyle name="差_%84表2：2016-2018年省级部门三年滚动规划报表" xfId="296"/>
    <cellStyle name="差_“三区”文化人才专项资金" xfId="297"/>
    <cellStyle name="差_1 2017年省对市（州）税收返还和转移支付预算分地区情况表（华侨事务补助）(1)" xfId="298"/>
    <cellStyle name="差_10 2017年省对市（州）税收返还和转移支付预算分地区情况表（寺观教堂维修补助资金）(1)" xfId="299"/>
    <cellStyle name="差_10-扶持民族地区教育发展" xfId="300"/>
    <cellStyle name="差_11 2017年省对市（州）税收返还和转移支付预算分地区情况表（基层行政单位救灾专项资金）(1)" xfId="301"/>
    <cellStyle name="差_1-12" xfId="302"/>
    <cellStyle name="差_1-12_四川省2017年省对市（州）税收返还和转移支付分地区预算（草案）--社保处" xfId="303"/>
    <cellStyle name="差_12 2017年省对市（州）税收返还和转移支付预算分地区情况表（民族地区春节慰问经费）(1)" xfId="304"/>
    <cellStyle name="差_123" xfId="305"/>
    <cellStyle name="差_13 2017年省对市（州）税收返还和转移支付预算分地区情况表（审计能力提升专项经费）(1)" xfId="306"/>
    <cellStyle name="差_14 2017年省对市（州）税收返还和转移支付预算分地区情况表（支持基层政权建设补助资金）(1)" xfId="307"/>
    <cellStyle name="差_15-省级防震减灾分情况" xfId="308"/>
    <cellStyle name="差_18 2017年省对市（州）税收返还和转移支付预算分地区情况表（全省法院系统业务经费）(1)" xfId="309"/>
    <cellStyle name="差_19 征兵经费" xfId="310"/>
    <cellStyle name="差_1-学前教育发展专项资金" xfId="311"/>
    <cellStyle name="差_1-政策性保险财政补助资金" xfId="312"/>
    <cellStyle name="差_2" xfId="313"/>
    <cellStyle name="差_2 政法转移支付" xfId="314"/>
    <cellStyle name="差_20 国防动员专项经费" xfId="315"/>
    <cellStyle name="差_2015财金互动汇总（加人行、补成都）" xfId="316"/>
    <cellStyle name="差_2015财金互动汇总（加人行、补成都） 2" xfId="317"/>
    <cellStyle name="差_2015财金互动汇总（加人行、补成都） 2 2" xfId="318"/>
    <cellStyle name="差_2015财金互动汇总（加人行、补成都） 2 2_2017年省对市(州)税收返还和转移支付预算" xfId="319"/>
    <cellStyle name="差_2015财金互动汇总（加人行、补成都） 2 3" xfId="320"/>
    <cellStyle name="差_2015财金互动汇总（加人行、补成都） 2_2017年省对市(州)税收返还和转移支付预算" xfId="321"/>
    <cellStyle name="差_2015财金互动汇总（加人行、补成都） 3" xfId="322"/>
    <cellStyle name="差_2015财金互动汇总（加人行、补成都） 3_2017年省对市(州)税收返还和转移支付预算" xfId="323"/>
    <cellStyle name="差_2015财金互动汇总（加人行、补成都） 4" xfId="324"/>
    <cellStyle name="差_2015财金互动汇总（加人行、补成都）_2017年省对市(州)税收返还和转移支付预算" xfId="325"/>
    <cellStyle name="差_2015直接融资汇总表" xfId="326"/>
    <cellStyle name="差_2015直接融资汇总表 2" xfId="327"/>
    <cellStyle name="差_2015直接融资汇总表 2 2" xfId="328"/>
    <cellStyle name="差_2015直接融资汇总表 2 2_2017年省对市(州)税收返还和转移支付预算" xfId="329"/>
    <cellStyle name="差_2015直接融资汇总表 2 3" xfId="330"/>
    <cellStyle name="差_2015直接融资汇总表 2_2017年省对市(州)税收返还和转移支付预算" xfId="331"/>
    <cellStyle name="差_2015直接融资汇总表 3" xfId="332"/>
    <cellStyle name="差_2015直接融资汇总表 3_2017年省对市(州)税收返还和转移支付预算" xfId="333"/>
    <cellStyle name="差_2015直接融资汇总表 4" xfId="334"/>
    <cellStyle name="差_2015直接融资汇总表_2017年省对市(州)税收返还和转移支付预算" xfId="335"/>
    <cellStyle name="差_2016年四川省省级一般公共预算支出执行情况表" xfId="336"/>
    <cellStyle name="差_2017年省对市(州)税收返还和转移支付预算" xfId="337"/>
    <cellStyle name="差_2017年省对市（州）税收返还和转移支付预算分地区情况表（华侨事务补助）(1)" xfId="338"/>
    <cellStyle name="差_2017年省对市（州）税收返还和转移支付预算分地区情况表（华侨事务补助）(1)_四川省2017年省对市（州）税收返还和转移支付分地区预算（草案）--社保处" xfId="339"/>
    <cellStyle name="差_21 禁毒补助经费" xfId="340"/>
    <cellStyle name="差_22 2017年省对市（州）税收返还和转移支付预算分地区情况表（交警业务经费）(1)" xfId="341"/>
    <cellStyle name="差_23 铁路护路专项经费" xfId="342"/>
    <cellStyle name="差_24 维稳经费" xfId="343"/>
    <cellStyle name="差_2-45" xfId="344"/>
    <cellStyle name="差_2-45_四川省2017年省对市（州）税收返还和转移支付分地区预算（草案）--社保处" xfId="345"/>
    <cellStyle name="差_2-46" xfId="346"/>
    <cellStyle name="差_2-46_四川省2017年省对市（州）税收返还和转移支付分地区预算（草案）--社保处" xfId="347"/>
    <cellStyle name="差_25 消防部队大型装备建设补助经费" xfId="348"/>
    <cellStyle name="差_2-50" xfId="349"/>
    <cellStyle name="差_2-50_四川省2017年省对市（州）税收返还和转移支付分地区预算（草案）--社保处" xfId="350"/>
    <cellStyle name="差_2-52" xfId="351"/>
    <cellStyle name="差_2-52_四川省2017年省对市（州）税收返还和转移支付分地区预算（草案）--社保处" xfId="352"/>
    <cellStyle name="差_2-55" xfId="353"/>
    <cellStyle name="差_2-55_四川省2017年省对市（州）税收返还和转移支付分地区预算（草案）--社保处" xfId="354"/>
    <cellStyle name="差_2-58" xfId="355"/>
    <cellStyle name="差_2-58_四川省2017年省对市（州）税收返还和转移支付分地区预算（草案）--社保处" xfId="356"/>
    <cellStyle name="差_2-59" xfId="357"/>
    <cellStyle name="差_2-59_四川省2017年省对市（州）税收返还和转移支付分地区预算（草案）--社保处" xfId="358"/>
    <cellStyle name="差_26 地方纪检监察机关办案补助专项资金" xfId="359"/>
    <cellStyle name="差_2-60" xfId="360"/>
    <cellStyle name="差_2-60_四川省2017年省对市（州）税收返还和转移支付分地区预算（草案）--社保处" xfId="361"/>
    <cellStyle name="差_2-62" xfId="362"/>
    <cellStyle name="差_2-62_四川省2017年省对市（州）税收返还和转移支付分地区预算（草案）--社保处" xfId="363"/>
    <cellStyle name="差_2-65" xfId="364"/>
    <cellStyle name="差_2-65_四川省2017年省对市（州）税收返还和转移支付分地区预算（草案）--社保处" xfId="365"/>
    <cellStyle name="差_2-67" xfId="366"/>
    <cellStyle name="差_2-67_四川省2017年省对市（州）税收返还和转移支付分地区预算（草案）--社保处" xfId="367"/>
    <cellStyle name="差_27 妇女儿童事业发展专项资金" xfId="368"/>
    <cellStyle name="差_28 基层干训机构建设补助专项资金" xfId="369"/>
    <cellStyle name="差_2-财金互动" xfId="370"/>
    <cellStyle name="差_2-义务教育经费保障机制改革" xfId="371"/>
    <cellStyle name="差_3 2017年省对市（州）税收返还和转移支付预算分地区情况表（到村任职）" xfId="372"/>
    <cellStyle name="差_3-创业担保贷款贴息及奖补" xfId="373"/>
    <cellStyle name="差_3-义务教育均衡发展专项" xfId="374"/>
    <cellStyle name="差_4" xfId="375"/>
    <cellStyle name="差_4-11" xfId="376"/>
    <cellStyle name="差_4-12" xfId="377"/>
    <cellStyle name="差_4-14" xfId="378"/>
    <cellStyle name="差_4-15" xfId="379"/>
    <cellStyle name="差_4-20" xfId="380"/>
    <cellStyle name="差_4-21" xfId="381"/>
    <cellStyle name="差_4-22" xfId="382"/>
    <cellStyle name="差_4-23" xfId="383"/>
    <cellStyle name="差_4-24" xfId="384"/>
    <cellStyle name="差_4-29" xfId="385"/>
    <cellStyle name="差_4-30" xfId="386"/>
    <cellStyle name="差_4-31" xfId="387"/>
    <cellStyle name="差_4-5" xfId="388"/>
    <cellStyle name="差_4-8" xfId="389"/>
    <cellStyle name="差_4-9" xfId="390"/>
    <cellStyle name="差_4-农村义教“营养改善计划”" xfId="391"/>
    <cellStyle name="差_5 2017年省对市（州）税收返还和转移支付预算分地区情况表（全国重点寺观教堂维修经费业生中央财政补助资金）(1)" xfId="392"/>
    <cellStyle name="差_5-农村教师周转房建设" xfId="393"/>
    <cellStyle name="差_5-中央财政统借统还外债项目资金" xfId="394"/>
    <cellStyle name="差_6" xfId="395"/>
    <cellStyle name="差_6-扶持民办教育专项" xfId="396"/>
    <cellStyle name="差_6-省级财政政府与社会资本合作项目综合补助资金" xfId="397"/>
    <cellStyle name="差_7 2017年省对市（州）税收返还和转移支付预算分地区情况表（省级旅游发展资金）(1)" xfId="398"/>
    <cellStyle name="差_7-普惠金融政府和社会资本合作以奖代补资金" xfId="399"/>
    <cellStyle name="差_7-中等职业教育发展专项经费" xfId="400"/>
    <cellStyle name="差_8 2017年省对市（州）税收返还和转移支付预算分地区情况表（民族事业发展资金）(1)" xfId="401"/>
    <cellStyle name="差_9 2017年省对市（州）税收返还和转移支付预算分地区情况表（全省工商行政管理专项经费）(1)" xfId="402"/>
    <cellStyle name="差_Sheet14" xfId="403"/>
    <cellStyle name="差_Sheet14_四川省2017年省对市（州）税收返还和转移支付分地区预算（草案）--社保处" xfId="404"/>
    <cellStyle name="差_Sheet15" xfId="405"/>
    <cellStyle name="差_Sheet15_四川省2017年省对市（州）税收返还和转移支付分地区预算（草案）--社保处" xfId="406"/>
    <cellStyle name="差_Sheet16" xfId="407"/>
    <cellStyle name="差_Sheet16_四川省2017年省对市（州）税收返还和转移支付分地区预算（草案）--社保处" xfId="408"/>
    <cellStyle name="差_Sheet18" xfId="409"/>
    <cellStyle name="差_Sheet18_四川省2017年省对市（州）税收返还和转移支付分地区预算（草案）--社保处" xfId="410"/>
    <cellStyle name="差_Sheet19" xfId="411"/>
    <cellStyle name="差_Sheet19_四川省2017年省对市（州）税收返还和转移支付分地区预算（草案）--社保处" xfId="412"/>
    <cellStyle name="差_Sheet2" xfId="413"/>
    <cellStyle name="差_Sheet20" xfId="414"/>
    <cellStyle name="差_Sheet20_四川省2017年省对市（州）税收返还和转移支付分地区预算（草案）--社保处" xfId="415"/>
    <cellStyle name="差_Sheet22" xfId="416"/>
    <cellStyle name="差_Sheet22_四川省2017年省对市（州）税收返还和转移支付分地区预算（草案）--社保处" xfId="417"/>
    <cellStyle name="差_Sheet25" xfId="418"/>
    <cellStyle name="差_Sheet25_四川省2017年省对市（州）税收返还和转移支付分地区预算（草案）--社保处" xfId="419"/>
    <cellStyle name="差_Sheet26" xfId="420"/>
    <cellStyle name="差_Sheet26_四川省2017年省对市（州）税收返还和转移支付分地区预算（草案）--社保处" xfId="421"/>
    <cellStyle name="差_Sheet27" xfId="422"/>
    <cellStyle name="差_Sheet27_四川省2017年省对市（州）税收返还和转移支付分地区预算（草案）--社保处" xfId="423"/>
    <cellStyle name="差_Sheet29" xfId="424"/>
    <cellStyle name="差_Sheet29_四川省2017年省对市（州）税收返还和转移支付分地区预算（草案）--社保处" xfId="425"/>
    <cellStyle name="差_Sheet32" xfId="426"/>
    <cellStyle name="差_Sheet32_四川省2017年省对市（州）税收返还和转移支付分地区预算（草案）--社保处" xfId="427"/>
    <cellStyle name="差_Sheet33" xfId="428"/>
    <cellStyle name="差_Sheet33_四川省2017年省对市（州）税收返还和转移支付分地区预算（草案）--社保处" xfId="429"/>
    <cellStyle name="差_Sheet7" xfId="430"/>
    <cellStyle name="差_博物馆纪念馆逐步免费开放补助资金" xfId="431"/>
    <cellStyle name="差_促进扩大信贷增量" xfId="432"/>
    <cellStyle name="差_促进扩大信贷增量 2" xfId="433"/>
    <cellStyle name="差_促进扩大信贷增量 2 2" xfId="434"/>
    <cellStyle name="差_促进扩大信贷增量 2 2_2017年省对市(州)税收返还和转移支付预算" xfId="435"/>
    <cellStyle name="差_促进扩大信贷增量 2 2_四川省2017年省对市（州）税收返还和转移支付分地区预算（草案）--社保处" xfId="436"/>
    <cellStyle name="差_促进扩大信贷增量 2 3" xfId="437"/>
    <cellStyle name="差_促进扩大信贷增量 2_2017年省对市(州)税收返还和转移支付预算" xfId="438"/>
    <cellStyle name="差_促进扩大信贷增量 2_四川省2017年省对市（州）税收返还和转移支付分地区预算（草案）--社保处" xfId="439"/>
    <cellStyle name="差_促进扩大信贷增量 3" xfId="440"/>
    <cellStyle name="差_促进扩大信贷增量 3_2017年省对市(州)税收返还和转移支付预算" xfId="441"/>
    <cellStyle name="差_促进扩大信贷增量 3_四川省2017年省对市（州）税收返还和转移支付分地区预算（草案）--社保处" xfId="442"/>
    <cellStyle name="差_促进扩大信贷增量 4" xfId="443"/>
    <cellStyle name="差_促进扩大信贷增量_2017年省对市(州)税收返还和转移支付预算" xfId="444"/>
    <cellStyle name="差_促进扩大信贷增量_四川省2017年省对市（州）税收返还和转移支付分地区预算（草案）--社保处" xfId="445"/>
    <cellStyle name="差_地方纪检监察机关办案补助专项资金" xfId="446"/>
    <cellStyle name="差_地方纪检监察机关办案补助专项资金_四川省2017年省对市（州）税收返还和转移支付分地区预算（草案）--社保处" xfId="447"/>
    <cellStyle name="差_公共文化服务体系建设" xfId="448"/>
    <cellStyle name="差_国家级非物质文化遗产保护专项资金" xfId="449"/>
    <cellStyle name="差_国家文物保护专项资金" xfId="450"/>
    <cellStyle name="差_汇总" xfId="451"/>
    <cellStyle name="差_汇总 2" xfId="452"/>
    <cellStyle name="差_汇总 2 2" xfId="453"/>
    <cellStyle name="差_汇总 2 2_2017年省对市(州)税收返还和转移支付预算" xfId="454"/>
    <cellStyle name="差_汇总 2 2_四川省2017年省对市（州）税收返还和转移支付分地区预算（草案）--社保处" xfId="455"/>
    <cellStyle name="差_汇总 2 3" xfId="456"/>
    <cellStyle name="差_汇总 2_2017年省对市(州)税收返还和转移支付预算" xfId="457"/>
    <cellStyle name="差_汇总 2_四川省2017年省对市（州）税收返还和转移支付分地区预算（草案）--社保处" xfId="458"/>
    <cellStyle name="差_汇总 3" xfId="459"/>
    <cellStyle name="差_汇总 3_2017年省对市(州)税收返还和转移支付预算" xfId="460"/>
    <cellStyle name="差_汇总 3_四川省2017年省对市（州）税收返还和转移支付分地区预算（草案）--社保处" xfId="461"/>
    <cellStyle name="差_汇总 4" xfId="462"/>
    <cellStyle name="差_汇总_1" xfId="463"/>
    <cellStyle name="差_汇总_1 2" xfId="464"/>
    <cellStyle name="差_汇总_1 2 2" xfId="465"/>
    <cellStyle name="差_汇总_1 2 2_2017年省对市(州)税收返还和转移支付预算" xfId="466"/>
    <cellStyle name="差_汇总_1 2 3" xfId="467"/>
    <cellStyle name="差_汇总_1 2_2017年省对市(州)税收返还和转移支付预算" xfId="468"/>
    <cellStyle name="差_汇总_1 3" xfId="469"/>
    <cellStyle name="差_汇总_1 3_2017年省对市(州)税收返还和转移支付预算" xfId="470"/>
    <cellStyle name="差_汇总_2" xfId="471"/>
    <cellStyle name="差_汇总_2 2" xfId="472"/>
    <cellStyle name="差_汇总_2 2 2" xfId="473"/>
    <cellStyle name="差_汇总_2 2 2_2017年省对市(州)税收返还和转移支付预算" xfId="474"/>
    <cellStyle name="差_汇总_2 2 2_四川省2017年省对市（州）税收返还和转移支付分地区预算（草案）--社保处" xfId="475"/>
    <cellStyle name="差_汇总_2 2 3" xfId="476"/>
    <cellStyle name="差_汇总_2 2_2017年省对市(州)税收返还和转移支付预算" xfId="477"/>
    <cellStyle name="差_汇总_2 2_四川省2017年省对市（州）税收返还和转移支付分地区预算（草案）--社保处" xfId="478"/>
    <cellStyle name="差_汇总_2 3" xfId="479"/>
    <cellStyle name="差_汇总_2 3_2017年省对市(州)税收返还和转移支付预算" xfId="480"/>
    <cellStyle name="差_汇总_2 3_四川省2017年省对市（州）税收返还和转移支付分地区预算（草案）--社保处" xfId="481"/>
    <cellStyle name="差_汇总_2_四川省2017年省对市（州）税收返还和转移支付分地区预算（草案）--社保处" xfId="482"/>
    <cellStyle name="差_汇总_2017年省对市(州)税收返还和转移支付预算" xfId="483"/>
    <cellStyle name="差_汇总_四川省2017年省对市（州）税收返还和转移支付分地区预算（草案）--社保处" xfId="484"/>
    <cellStyle name="差_科技口6-30-35" xfId="485"/>
    <cellStyle name="差_美术馆公共图书馆文化馆（站）免费开放专项资金" xfId="486"/>
    <cellStyle name="差_其他工程费用计费" xfId="487"/>
    <cellStyle name="差_其他工程费用计费_四川省2017年省对市（州）税收返还和转移支付分地区预算（草案）--社保处" xfId="488"/>
    <cellStyle name="差_少数民族文化事业发展专项资金" xfId="489"/>
    <cellStyle name="差_省级科技计划项目专项资金" xfId="490"/>
    <cellStyle name="差_省级体育专项资金" xfId="491"/>
    <cellStyle name="差_省级文化发展专项资金" xfId="492"/>
    <cellStyle name="差_省级文物保护专项资金" xfId="493"/>
    <cellStyle name="差_四川省2017年省对市（州）税收返还和转移支付分地区预算（草案）--教科文处" xfId="495"/>
    <cellStyle name="差_四川省2017年省对市（州）税收返还和转移支付分地区预算（草案）--社保处" xfId="496"/>
    <cellStyle name="差_四川省2017年省对市（州）税收返还和转移支付分地区预算（草案）--行政政法处" xfId="494"/>
    <cellStyle name="差_四川省2017年省对市（州）税收返还和转移支付分地区预算（草案）--债务金融处" xfId="497"/>
    <cellStyle name="差_体育场馆免费低收费开放补助资金" xfId="498"/>
    <cellStyle name="差_文化产业发展专项资金" xfId="499"/>
    <cellStyle name="差_宣传文化事业发展专项资金" xfId="500"/>
    <cellStyle name="差_债券贴息计算器" xfId="501"/>
    <cellStyle name="差_债券贴息计算器_四川省2017年省对市（州）税收返还和转移支付分地区预算（草案）--社保处" xfId="502"/>
    <cellStyle name="常规" xfId="0" builtinId="0"/>
    <cellStyle name="常规 10" xfId="503"/>
    <cellStyle name="常规 10 2" xfId="504"/>
    <cellStyle name="常规 10 2 2" xfId="505"/>
    <cellStyle name="常规 10 2 2 2" xfId="506"/>
    <cellStyle name="常规 10 2 2 3" xfId="507"/>
    <cellStyle name="常规 10 2 2_2017年省对市(州)税收返还和转移支付预算" xfId="508"/>
    <cellStyle name="常规 10 2 3" xfId="509"/>
    <cellStyle name="常规 10 2 4" xfId="510"/>
    <cellStyle name="常规 10 2_2017年省对市(州)税收返还和转移支付预算" xfId="511"/>
    <cellStyle name="常规 10 3" xfId="512"/>
    <cellStyle name="常规 10 3 2" xfId="513"/>
    <cellStyle name="常规 10 3_123" xfId="514"/>
    <cellStyle name="常规 10 4" xfId="515"/>
    <cellStyle name="常规 10 4 2" xfId="516"/>
    <cellStyle name="常规 10 4 3" xfId="4"/>
    <cellStyle name="常规 10 4 3 2" xfId="1022"/>
    <cellStyle name="常规 10_123" xfId="517"/>
    <cellStyle name="常规 11" xfId="518"/>
    <cellStyle name="常规 11 2" xfId="519"/>
    <cellStyle name="常规 11 2 2" xfId="520"/>
    <cellStyle name="常规 11 2 3" xfId="521"/>
    <cellStyle name="常规 11 2_2017年省对市(州)税收返还和转移支付预算" xfId="522"/>
    <cellStyle name="常规 11 3" xfId="523"/>
    <cellStyle name="常规 12" xfId="524"/>
    <cellStyle name="常规 12 2" xfId="525"/>
    <cellStyle name="常规 12 3" xfId="526"/>
    <cellStyle name="常规 12_123" xfId="527"/>
    <cellStyle name="常规 13" xfId="528"/>
    <cellStyle name="常规 13 2" xfId="529"/>
    <cellStyle name="常规 13_四川省2017年省对市（州）税收返还和转移支付分地区预算（草案）--社保处" xfId="530"/>
    <cellStyle name="常规 14" xfId="531"/>
    <cellStyle name="常规 14 2" xfId="532"/>
    <cellStyle name="常规 15" xfId="533"/>
    <cellStyle name="常规 15 2" xfId="534"/>
    <cellStyle name="常规 15 4" xfId="535"/>
    <cellStyle name="常规 16" xfId="536"/>
    <cellStyle name="常规 16 2" xfId="537"/>
    <cellStyle name="常规 17" xfId="538"/>
    <cellStyle name="常规 17 2" xfId="539"/>
    <cellStyle name="常规 17 2 2" xfId="540"/>
    <cellStyle name="常规 17 2_2016年四川省省级一般公共预算支出执行情况表" xfId="541"/>
    <cellStyle name="常规 17 3" xfId="542"/>
    <cellStyle name="常规 17 4" xfId="543"/>
    <cellStyle name="常规 17 4 2" xfId="544"/>
    <cellStyle name="常规 17 4_2016年四川省省级一般公共预算支出执行情况表" xfId="545"/>
    <cellStyle name="常规 17_2016年四川省省级一般公共预算支出执行情况表" xfId="546"/>
    <cellStyle name="常规 18" xfId="547"/>
    <cellStyle name="常规 18 2" xfId="548"/>
    <cellStyle name="常规 19" xfId="549"/>
    <cellStyle name="常规 19 2" xfId="550"/>
    <cellStyle name="常规 2" xfId="551"/>
    <cellStyle name="常规 2 2" xfId="552"/>
    <cellStyle name="常规 2 2 2" xfId="553"/>
    <cellStyle name="常规 2 2 2 2" xfId="554"/>
    <cellStyle name="常规 2 2 2 3" xfId="555"/>
    <cellStyle name="常规 2 2 2_2017年省对市(州)税收返还和转移支付预算" xfId="556"/>
    <cellStyle name="常规 2 2 3" xfId="557"/>
    <cellStyle name="常规 2 2 4" xfId="558"/>
    <cellStyle name="常规 2 2_2017年省对市(州)税收返还和转移支付预算" xfId="559"/>
    <cellStyle name="常规 2 3" xfId="560"/>
    <cellStyle name="常规 2 3 2" xfId="561"/>
    <cellStyle name="常规 2 3 2 2" xfId="562"/>
    <cellStyle name="常规 2 3 2 3" xfId="563"/>
    <cellStyle name="常规 2 3 2_2017年省对市(州)税收返还和转移支付预算" xfId="564"/>
    <cellStyle name="常规 2 3 3" xfId="565"/>
    <cellStyle name="常规 2 3 4" xfId="566"/>
    <cellStyle name="常规 2 3 5" xfId="567"/>
    <cellStyle name="常规 2 3_2017年省对市(州)税收返还和转移支付预算" xfId="568"/>
    <cellStyle name="常规 2 4" xfId="569"/>
    <cellStyle name="常规 2 4 2" xfId="570"/>
    <cellStyle name="常规 2 4 2 2" xfId="1025"/>
    <cellStyle name="常规 2 5" xfId="571"/>
    <cellStyle name="常规 2 5 2" xfId="572"/>
    <cellStyle name="常规 2 5 3" xfId="573"/>
    <cellStyle name="常规 2 5_2017年省对市(州)税收返还和转移支付预算" xfId="574"/>
    <cellStyle name="常规 2 6" xfId="575"/>
    <cellStyle name="常规 2_%84表2：2016-2018年省级部门三年滚动规划报表" xfId="576"/>
    <cellStyle name="常规 20" xfId="577"/>
    <cellStyle name="常规 20 2" xfId="578"/>
    <cellStyle name="常规 20 2 2" xfId="579"/>
    <cellStyle name="常规 20 2_2016年社保基金收支执行及2017年预算草案表" xfId="580"/>
    <cellStyle name="常规 20 3" xfId="581"/>
    <cellStyle name="常规 20 4" xfId="1024"/>
    <cellStyle name="常规 20_2015年全省及省级财政收支执行及2016年预算草案表（20160120）企业处修改" xfId="582"/>
    <cellStyle name="常规 21" xfId="8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2"/>
    <cellStyle name="常规 25 2 2" xfId="592"/>
    <cellStyle name="常规 25 2_2016年社保基金收支执行及2017年预算草案表" xfId="593"/>
    <cellStyle name="常规 26" xfId="594"/>
    <cellStyle name="常规 26 2" xfId="595"/>
    <cellStyle name="常规 26 2 2" xfId="6"/>
    <cellStyle name="常规 26 2 2 2" xfId="1027"/>
    <cellStyle name="常规 26_2016年社保基金收支执行及2017年预算草案表" xfId="596"/>
    <cellStyle name="常规 27" xfId="597"/>
    <cellStyle name="常规 27 2" xfId="598"/>
    <cellStyle name="常规 27 2 2" xfId="599"/>
    <cellStyle name="常规 27 2_2016年四川省省级一般公共预算支出执行情况表" xfId="600"/>
    <cellStyle name="常规 27 3" xfId="601"/>
    <cellStyle name="常规 27_2016年四川省省级一般公共预算支出执行情况表" xfId="602"/>
    <cellStyle name="常规 28" xfId="603"/>
    <cellStyle name="常规 28 2" xfId="604"/>
    <cellStyle name="常规 28 2 2" xfId="605"/>
    <cellStyle name="常规 28 2 3" xfId="1035"/>
    <cellStyle name="常规 28_2016年社保基金收支执行及2017年预算草案表" xfId="606"/>
    <cellStyle name="常规 29" xfId="607"/>
    <cellStyle name="常规 3" xfId="608"/>
    <cellStyle name="常规 3 2" xfId="609"/>
    <cellStyle name="常规 3 2 2" xfId="610"/>
    <cellStyle name="常规 3 2 2 2" xfId="611"/>
    <cellStyle name="常规 3 2 2 3" xfId="612"/>
    <cellStyle name="常规 3 2 2_2017年省对市(州)税收返还和转移支付预算" xfId="613"/>
    <cellStyle name="常规 3 2 3" xfId="614"/>
    <cellStyle name="常规 3 2 3 2" xfId="615"/>
    <cellStyle name="常规 3 2 4" xfId="616"/>
    <cellStyle name="常规 3 2_2016年四川省省级一般公共预算支出执行情况表" xfId="617"/>
    <cellStyle name="常规 3 3" xfId="618"/>
    <cellStyle name="常规 3 3 2" xfId="619"/>
    <cellStyle name="常规 3 3 3" xfId="620"/>
    <cellStyle name="常规 3 3_2017年省对市(州)税收返还和转移支付预算" xfId="621"/>
    <cellStyle name="常规 3 4" xfId="622"/>
    <cellStyle name="常规 3_15-省级防震减灾分情况" xfId="623"/>
    <cellStyle name="常规 30" xfId="624"/>
    <cellStyle name="常规 30 2" xfId="625"/>
    <cellStyle name="常规 30 2 2" xfId="626"/>
    <cellStyle name="常规 30 2_2016年四川省省级一般公共预算支出执行情况表" xfId="627"/>
    <cellStyle name="常规 30 3" xfId="628"/>
    <cellStyle name="常规 30_2016年四川省省级一般公共预算支出执行情况表" xfId="629"/>
    <cellStyle name="常规 31" xfId="630"/>
    <cellStyle name="常规 31 2" xfId="631"/>
    <cellStyle name="常规 31_2016年社保基金收支执行及2017年预算草案表" xfId="632"/>
    <cellStyle name="常规 32" xfId="633"/>
    <cellStyle name="常规 33" xfId="634"/>
    <cellStyle name="常规 34" xfId="635"/>
    <cellStyle name="常规 35" xfId="1036"/>
    <cellStyle name="常规 4" xfId="636"/>
    <cellStyle name="常规 4 2" xfId="637"/>
    <cellStyle name="常规 4 2 2" xfId="638"/>
    <cellStyle name="常规 4 2_123" xfId="639"/>
    <cellStyle name="常规 4 3" xfId="640"/>
    <cellStyle name="常规 4_123" xfId="641"/>
    <cellStyle name="常规 47" xfId="642"/>
    <cellStyle name="常规 47 2" xfId="643"/>
    <cellStyle name="常规 47 2 2" xfId="644"/>
    <cellStyle name="常规 47 2 2 2" xfId="645"/>
    <cellStyle name="常规 47 2 3" xfId="646"/>
    <cellStyle name="常规 47 3" xfId="647"/>
    <cellStyle name="常规 47 4" xfId="648"/>
    <cellStyle name="常规 47 4 2" xfId="649"/>
    <cellStyle name="常规 47 4 2 2" xfId="1026"/>
    <cellStyle name="常规 48" xfId="3"/>
    <cellStyle name="常规 48 2" xfId="650"/>
    <cellStyle name="常规 48 2 2" xfId="651"/>
    <cellStyle name="常规 48 3" xfId="652"/>
    <cellStyle name="常规 5" xfId="653"/>
    <cellStyle name="常规 5 2" xfId="654"/>
    <cellStyle name="常规 5 2 2" xfId="655"/>
    <cellStyle name="常规 5 2 3" xfId="656"/>
    <cellStyle name="常规 5 2_2017年省对市(州)税收返还和转移支付预算" xfId="657"/>
    <cellStyle name="常规 5 3" xfId="658"/>
    <cellStyle name="常规 5 4" xfId="659"/>
    <cellStyle name="常规 5_2017年省对市(州)税收返还和转移支付预算" xfId="660"/>
    <cellStyle name="常规 6" xfId="661"/>
    <cellStyle name="常规 6 2" xfId="662"/>
    <cellStyle name="常规 6 2 2" xfId="663"/>
    <cellStyle name="常规 6 2 2 2" xfId="664"/>
    <cellStyle name="常规 6 2 2 3" xfId="665"/>
    <cellStyle name="常规 6 2 2_2017年省对市(州)税收返还和转移支付预算" xfId="666"/>
    <cellStyle name="常规 6 2 3" xfId="667"/>
    <cellStyle name="常规 6 2 4" xfId="668"/>
    <cellStyle name="常规 6 2_2017年省对市(州)税收返还和转移支付预算" xfId="669"/>
    <cellStyle name="常规 6 3" xfId="670"/>
    <cellStyle name="常规 6 3 2" xfId="671"/>
    <cellStyle name="常规 6 3_123" xfId="672"/>
    <cellStyle name="常规 6 4" xfId="673"/>
    <cellStyle name="常规 6_123" xfId="674"/>
    <cellStyle name="常规 7" xfId="675"/>
    <cellStyle name="常规 7 2" xfId="676"/>
    <cellStyle name="常规 7 2 2" xfId="677"/>
    <cellStyle name="常规 7 2 3" xfId="678"/>
    <cellStyle name="常规 7 2_2017年省对市(州)税收返还和转移支付预算" xfId="679"/>
    <cellStyle name="常规 7 3" xfId="680"/>
    <cellStyle name="常规 7_四川省2017年省对市（州）税收返还和转移支付分地区预算（草案）--社保处" xfId="681"/>
    <cellStyle name="常规 8" xfId="682"/>
    <cellStyle name="常规 8 2" xfId="683"/>
    <cellStyle name="常规 9" xfId="684"/>
    <cellStyle name="常规 9 2" xfId="685"/>
    <cellStyle name="常规 9 2 2" xfId="686"/>
    <cellStyle name="常规 9 2_123" xfId="687"/>
    <cellStyle name="常规 9 3" xfId="688"/>
    <cellStyle name="常规 9_123" xfId="689"/>
    <cellStyle name="常规_(陈诚修改稿)2006年全省及省级财政决算及07年预算执行情况表(A4 留底自用)" xfId="5"/>
    <cellStyle name="常规_(陈诚修改稿)2006年全省及省级财政决算及07年预算执行情况表(A4 留底自用) 2" xfId="1021"/>
    <cellStyle name="常规_(陈诚修改稿)2006年全省及省级财政决算及07年预算执行情况表(A4 留底自用) 2 2 2" xfId="7"/>
    <cellStyle name="常规_2001年预算：预算收入及财力（12月21日上午定案表）" xfId="690"/>
    <cellStyle name="常规_200704(第一稿）" xfId="1"/>
    <cellStyle name="常规_2014年全省及省级财政收支执行及2015年预算草案表（20150123，自用稿）" xfId="1033"/>
    <cellStyle name="常规_2015年全省及省级财政收支执行及2016年预算草案表（20160120）企业处修改" xfId="1031"/>
    <cellStyle name="常规_2017年省级预算" xfId="1034"/>
    <cellStyle name="常规_国有资本经营预算表样 2 2" xfId="1029"/>
    <cellStyle name="常规_国资决算以及执行情况0712 2 2" xfId="1032"/>
    <cellStyle name="常规_基金分析表(99.3)" xfId="691"/>
    <cellStyle name="常规_社保基金预算报人大建议表样 2" xfId="1030"/>
    <cellStyle name="常规_社保基金预算报人大建议表样 3" xfId="1039"/>
    <cellStyle name="常规_省级科预算草案表1.14" xfId="1028"/>
    <cellStyle name="常规_省级科预算草案表1.14 2" xfId="1023"/>
    <cellStyle name="好 2" xfId="692"/>
    <cellStyle name="好 2 2" xfId="693"/>
    <cellStyle name="好 2 2 2" xfId="694"/>
    <cellStyle name="好 2 2 3" xfId="695"/>
    <cellStyle name="好 2 2_2017年省对市(州)税收返还和转移支付预算" xfId="696"/>
    <cellStyle name="好 2 3" xfId="697"/>
    <cellStyle name="好 2_四川省2017年省对市（州）税收返还和转移支付分地区预算（草案）--社保处" xfId="698"/>
    <cellStyle name="好_%84表2：2016-2018年省级部门三年滚动规划报表" xfId="699"/>
    <cellStyle name="好_“三区”文化人才专项资金" xfId="700"/>
    <cellStyle name="好_1 2017年省对市（州）税收返还和转移支付预算分地区情况表（华侨事务补助）(1)" xfId="701"/>
    <cellStyle name="好_10 2017年省对市（州）税收返还和转移支付预算分地区情况表（寺观教堂维修补助资金）(1)" xfId="702"/>
    <cellStyle name="好_10-扶持民族地区教育发展" xfId="703"/>
    <cellStyle name="好_11 2017年省对市（州）税收返还和转移支付预算分地区情况表（基层行政单位救灾专项资金）(1)" xfId="704"/>
    <cellStyle name="好_1-12" xfId="705"/>
    <cellStyle name="好_1-12_四川省2017年省对市（州）税收返还和转移支付分地区预算（草案）--社保处" xfId="706"/>
    <cellStyle name="好_12 2017年省对市（州）税收返还和转移支付预算分地区情况表（民族地区春节慰问经费）(1)" xfId="707"/>
    <cellStyle name="好_123" xfId="708"/>
    <cellStyle name="好_13 2017年省对市（州）税收返还和转移支付预算分地区情况表（审计能力提升专项经费）(1)" xfId="709"/>
    <cellStyle name="好_14 2017年省对市（州）税收返还和转移支付预算分地区情况表（支持基层政权建设补助资金）(1)" xfId="710"/>
    <cellStyle name="好_15-省级防震减灾分情况" xfId="711"/>
    <cellStyle name="好_18 2017年省对市（州）税收返还和转移支付预算分地区情况表（全省法院系统业务经费）(1)" xfId="712"/>
    <cellStyle name="好_19 征兵经费" xfId="713"/>
    <cellStyle name="好_1-学前教育发展专项资金" xfId="714"/>
    <cellStyle name="好_1-政策性保险财政补助资金" xfId="715"/>
    <cellStyle name="好_2" xfId="716"/>
    <cellStyle name="好_2 政法转移支付" xfId="717"/>
    <cellStyle name="好_20 国防动员专项经费" xfId="718"/>
    <cellStyle name="好_2015财金互动汇总（加人行、补成都）" xfId="719"/>
    <cellStyle name="好_2015财金互动汇总（加人行、补成都） 2" xfId="720"/>
    <cellStyle name="好_2015财金互动汇总（加人行、补成都） 2 2" xfId="721"/>
    <cellStyle name="好_2015财金互动汇总（加人行、补成都） 2 2_2017年省对市(州)税收返还和转移支付预算" xfId="722"/>
    <cellStyle name="好_2015财金互动汇总（加人行、补成都） 2 3" xfId="723"/>
    <cellStyle name="好_2015财金互动汇总（加人行、补成都） 2_2017年省对市(州)税收返还和转移支付预算" xfId="724"/>
    <cellStyle name="好_2015财金互动汇总（加人行、补成都） 3" xfId="725"/>
    <cellStyle name="好_2015财金互动汇总（加人行、补成都） 3_2017年省对市(州)税收返还和转移支付预算" xfId="726"/>
    <cellStyle name="好_2015财金互动汇总（加人行、补成都） 4" xfId="727"/>
    <cellStyle name="好_2015财金互动汇总（加人行、补成都）_2017年省对市(州)税收返还和转移支付预算" xfId="728"/>
    <cellStyle name="好_2015直接融资汇总表" xfId="729"/>
    <cellStyle name="好_2015直接融资汇总表 2" xfId="730"/>
    <cellStyle name="好_2015直接融资汇总表 2 2" xfId="731"/>
    <cellStyle name="好_2015直接融资汇总表 2 2_2017年省对市(州)税收返还和转移支付预算" xfId="732"/>
    <cellStyle name="好_2015直接融资汇总表 2 3" xfId="733"/>
    <cellStyle name="好_2015直接融资汇总表 2_2017年省对市(州)税收返还和转移支付预算" xfId="734"/>
    <cellStyle name="好_2015直接融资汇总表 3" xfId="735"/>
    <cellStyle name="好_2015直接融资汇总表 3_2017年省对市(州)税收返还和转移支付预算" xfId="736"/>
    <cellStyle name="好_2015直接融资汇总表 4" xfId="737"/>
    <cellStyle name="好_2015直接融资汇总表_2017年省对市(州)税收返还和转移支付预算" xfId="738"/>
    <cellStyle name="好_2016年四川省省级一般公共预算支出执行情况表" xfId="739"/>
    <cellStyle name="好_2017年省对市(州)税收返还和转移支付预算" xfId="740"/>
    <cellStyle name="好_2017年省对市（州）税收返还和转移支付预算分地区情况表（华侨事务补助）(1)" xfId="741"/>
    <cellStyle name="好_2017年省对市（州）税收返还和转移支付预算分地区情况表（华侨事务补助）(1)_四川省2017年省对市（州）税收返还和转移支付分地区预算（草案）--社保处" xfId="742"/>
    <cellStyle name="好_21 禁毒补助经费" xfId="743"/>
    <cellStyle name="好_22 2017年省对市（州）税收返还和转移支付预算分地区情况表（交警业务经费）(1)" xfId="744"/>
    <cellStyle name="好_23 铁路护路专项经费" xfId="745"/>
    <cellStyle name="好_24 维稳经费" xfId="746"/>
    <cellStyle name="好_2-45" xfId="747"/>
    <cellStyle name="好_2-45_四川省2017年省对市（州）税收返还和转移支付分地区预算（草案）--社保处" xfId="748"/>
    <cellStyle name="好_2-46" xfId="749"/>
    <cellStyle name="好_2-46_四川省2017年省对市（州）税收返还和转移支付分地区预算（草案）--社保处" xfId="750"/>
    <cellStyle name="好_25 消防部队大型装备建设补助经费" xfId="751"/>
    <cellStyle name="好_2-50" xfId="752"/>
    <cellStyle name="好_2-50_四川省2017年省对市（州）税收返还和转移支付分地区预算（草案）--社保处" xfId="753"/>
    <cellStyle name="好_2-52" xfId="754"/>
    <cellStyle name="好_2-52_四川省2017年省对市（州）税收返还和转移支付分地区预算（草案）--社保处" xfId="755"/>
    <cellStyle name="好_2-55" xfId="756"/>
    <cellStyle name="好_2-55_四川省2017年省对市（州）税收返还和转移支付分地区预算（草案）--社保处" xfId="757"/>
    <cellStyle name="好_2-58" xfId="758"/>
    <cellStyle name="好_2-58_四川省2017年省对市（州）税收返还和转移支付分地区预算（草案）--社保处" xfId="759"/>
    <cellStyle name="好_2-59" xfId="760"/>
    <cellStyle name="好_2-59_四川省2017年省对市（州）税收返还和转移支付分地区预算（草案）--社保处" xfId="761"/>
    <cellStyle name="好_26 地方纪检监察机关办案补助专项资金" xfId="762"/>
    <cellStyle name="好_2-60" xfId="763"/>
    <cellStyle name="好_2-60_四川省2017年省对市（州）税收返还和转移支付分地区预算（草案）--社保处" xfId="764"/>
    <cellStyle name="好_2-62" xfId="765"/>
    <cellStyle name="好_2-62_四川省2017年省对市（州）税收返还和转移支付分地区预算（草案）--社保处" xfId="766"/>
    <cellStyle name="好_2-65" xfId="767"/>
    <cellStyle name="好_2-65_四川省2017年省对市（州）税收返还和转移支付分地区预算（草案）--社保处" xfId="768"/>
    <cellStyle name="好_2-67" xfId="769"/>
    <cellStyle name="好_2-67_四川省2017年省对市（州）税收返还和转移支付分地区预算（草案）--社保处" xfId="770"/>
    <cellStyle name="好_27 妇女儿童事业发展专项资金" xfId="771"/>
    <cellStyle name="好_28 基层干训机构建设补助专项资金" xfId="772"/>
    <cellStyle name="好_2-财金互动" xfId="773"/>
    <cellStyle name="好_2-义务教育经费保障机制改革" xfId="774"/>
    <cellStyle name="好_3 2017年省对市（州）税收返还和转移支付预算分地区情况表（到村任职）" xfId="775"/>
    <cellStyle name="好_3-创业担保贷款贴息及奖补" xfId="776"/>
    <cellStyle name="好_3-义务教育均衡发展专项" xfId="777"/>
    <cellStyle name="好_4" xfId="778"/>
    <cellStyle name="好_4-11" xfId="779"/>
    <cellStyle name="好_4-12" xfId="780"/>
    <cellStyle name="好_4-14" xfId="781"/>
    <cellStyle name="好_4-15" xfId="782"/>
    <cellStyle name="好_4-20" xfId="783"/>
    <cellStyle name="好_4-21" xfId="784"/>
    <cellStyle name="好_4-22" xfId="785"/>
    <cellStyle name="好_4-23" xfId="786"/>
    <cellStyle name="好_4-24" xfId="787"/>
    <cellStyle name="好_4-29" xfId="788"/>
    <cellStyle name="好_4-30" xfId="789"/>
    <cellStyle name="好_4-31" xfId="790"/>
    <cellStyle name="好_4-5" xfId="791"/>
    <cellStyle name="好_4-8" xfId="792"/>
    <cellStyle name="好_4-9" xfId="793"/>
    <cellStyle name="好_4-农村义教“营养改善计划”" xfId="794"/>
    <cellStyle name="好_5 2017年省对市（州）税收返还和转移支付预算分地区情况表（全国重点寺观教堂维修经费业生中央财政补助资金）(1)" xfId="795"/>
    <cellStyle name="好_5-农村教师周转房建设" xfId="796"/>
    <cellStyle name="好_5-中央财政统借统还外债项目资金" xfId="797"/>
    <cellStyle name="好_6" xfId="798"/>
    <cellStyle name="好_6-扶持民办教育专项" xfId="799"/>
    <cellStyle name="好_6-省级财政政府与社会资本合作项目综合补助资金" xfId="800"/>
    <cellStyle name="好_7 2017年省对市（州）税收返还和转移支付预算分地区情况表（省级旅游发展资金）(1)" xfId="801"/>
    <cellStyle name="好_7-普惠金融政府和社会资本合作以奖代补资金" xfId="802"/>
    <cellStyle name="好_7-中等职业教育发展专项经费" xfId="803"/>
    <cellStyle name="好_8 2017年省对市（州）税收返还和转移支付预算分地区情况表（民族事业发展资金）(1)" xfId="804"/>
    <cellStyle name="好_9 2017年省对市（州）税收返还和转移支付预算分地区情况表（全省工商行政管理专项经费）(1)" xfId="805"/>
    <cellStyle name="好_Sheet14" xfId="806"/>
    <cellStyle name="好_Sheet14_四川省2017年省对市（州）税收返还和转移支付分地区预算（草案）--社保处" xfId="807"/>
    <cellStyle name="好_Sheet15" xfId="808"/>
    <cellStyle name="好_Sheet15_四川省2017年省对市（州）税收返还和转移支付分地区预算（草案）--社保处" xfId="809"/>
    <cellStyle name="好_Sheet16" xfId="810"/>
    <cellStyle name="好_Sheet16_四川省2017年省对市（州）税收返还和转移支付分地区预算（草案）--社保处" xfId="811"/>
    <cellStyle name="好_Sheet18" xfId="812"/>
    <cellStyle name="好_Sheet18_四川省2017年省对市（州）税收返还和转移支付分地区预算（草案）--社保处" xfId="813"/>
    <cellStyle name="好_Sheet19" xfId="814"/>
    <cellStyle name="好_Sheet19_四川省2017年省对市（州）税收返还和转移支付分地区预算（草案）--社保处" xfId="815"/>
    <cellStyle name="好_Sheet2" xfId="816"/>
    <cellStyle name="好_Sheet20" xfId="817"/>
    <cellStyle name="好_Sheet20_四川省2017年省对市（州）税收返还和转移支付分地区预算（草案）--社保处" xfId="818"/>
    <cellStyle name="好_Sheet22" xfId="819"/>
    <cellStyle name="好_Sheet22_四川省2017年省对市（州）税收返还和转移支付分地区预算（草案）--社保处" xfId="820"/>
    <cellStyle name="好_Sheet25" xfId="821"/>
    <cellStyle name="好_Sheet25_四川省2017年省对市（州）税收返还和转移支付分地区预算（草案）--社保处" xfId="822"/>
    <cellStyle name="好_Sheet26" xfId="823"/>
    <cellStyle name="好_Sheet26_四川省2017年省对市（州）税收返还和转移支付分地区预算（草案）--社保处" xfId="824"/>
    <cellStyle name="好_Sheet27" xfId="825"/>
    <cellStyle name="好_Sheet27_四川省2017年省对市（州）税收返还和转移支付分地区预算（草案）--社保处" xfId="826"/>
    <cellStyle name="好_Sheet29" xfId="827"/>
    <cellStyle name="好_Sheet29_四川省2017年省对市（州）税收返还和转移支付分地区预算（草案）--社保处" xfId="828"/>
    <cellStyle name="好_Sheet32" xfId="829"/>
    <cellStyle name="好_Sheet32_四川省2017年省对市（州）税收返还和转移支付分地区预算（草案）--社保处" xfId="830"/>
    <cellStyle name="好_Sheet33" xfId="831"/>
    <cellStyle name="好_Sheet33_四川省2017年省对市（州）税收返还和转移支付分地区预算（草案）--社保处" xfId="832"/>
    <cellStyle name="好_Sheet7" xfId="833"/>
    <cellStyle name="好_博物馆纪念馆逐步免费开放补助资金" xfId="834"/>
    <cellStyle name="好_促进扩大信贷增量" xfId="835"/>
    <cellStyle name="好_促进扩大信贷增量 2" xfId="836"/>
    <cellStyle name="好_促进扩大信贷增量 2 2" xfId="837"/>
    <cellStyle name="好_促进扩大信贷增量 2 2_2017年省对市(州)税收返还和转移支付预算" xfId="838"/>
    <cellStyle name="好_促进扩大信贷增量 2 2_四川省2017年省对市（州）税收返还和转移支付分地区预算（草案）--社保处" xfId="839"/>
    <cellStyle name="好_促进扩大信贷增量 2 3" xfId="840"/>
    <cellStyle name="好_促进扩大信贷增量 2_2017年省对市(州)税收返还和转移支付预算" xfId="841"/>
    <cellStyle name="好_促进扩大信贷增量 2_四川省2017年省对市（州）税收返还和转移支付分地区预算（草案）--社保处" xfId="842"/>
    <cellStyle name="好_促进扩大信贷增量 3" xfId="843"/>
    <cellStyle name="好_促进扩大信贷增量 3_2017年省对市(州)税收返还和转移支付预算" xfId="844"/>
    <cellStyle name="好_促进扩大信贷增量 3_四川省2017年省对市（州）税收返还和转移支付分地区预算（草案）--社保处" xfId="845"/>
    <cellStyle name="好_促进扩大信贷增量 4" xfId="846"/>
    <cellStyle name="好_促进扩大信贷增量_2017年省对市(州)税收返还和转移支付预算" xfId="847"/>
    <cellStyle name="好_促进扩大信贷增量_四川省2017年省对市（州）税收返还和转移支付分地区预算（草案）--社保处" xfId="848"/>
    <cellStyle name="好_地方纪检监察机关办案补助专项资金" xfId="849"/>
    <cellStyle name="好_地方纪检监察机关办案补助专项资金_四川省2017年省对市（州）税收返还和转移支付分地区预算（草案）--社保处" xfId="850"/>
    <cellStyle name="好_公共文化服务体系建设" xfId="851"/>
    <cellStyle name="好_国家级非物质文化遗产保护专项资金" xfId="852"/>
    <cellStyle name="好_国家文物保护专项资金" xfId="853"/>
    <cellStyle name="好_汇总" xfId="854"/>
    <cellStyle name="好_汇总 2" xfId="855"/>
    <cellStyle name="好_汇总 2 2" xfId="856"/>
    <cellStyle name="好_汇总 2 2_2017年省对市(州)税收返还和转移支付预算" xfId="857"/>
    <cellStyle name="好_汇总 2 2_四川省2017年省对市（州）税收返还和转移支付分地区预算（草案）--社保处" xfId="858"/>
    <cellStyle name="好_汇总 2 3" xfId="859"/>
    <cellStyle name="好_汇总 2_2017年省对市(州)税收返还和转移支付预算" xfId="860"/>
    <cellStyle name="好_汇总 2_四川省2017年省对市（州）税收返还和转移支付分地区预算（草案）--社保处" xfId="861"/>
    <cellStyle name="好_汇总 3" xfId="862"/>
    <cellStyle name="好_汇总 3_2017年省对市(州)税收返还和转移支付预算" xfId="863"/>
    <cellStyle name="好_汇总 3_四川省2017年省对市（州）税收返还和转移支付分地区预算（草案）--社保处" xfId="864"/>
    <cellStyle name="好_汇总 4" xfId="865"/>
    <cellStyle name="好_汇总_2017年省对市(州)税收返还和转移支付预算" xfId="866"/>
    <cellStyle name="好_汇总_四川省2017年省对市（州）税收返还和转移支付分地区预算（草案）--社保处" xfId="867"/>
    <cellStyle name="好_科技口6-30-35" xfId="868"/>
    <cellStyle name="好_美术馆公共图书馆文化馆（站）免费开放专项资金" xfId="869"/>
    <cellStyle name="好_其他工程费用计费" xfId="870"/>
    <cellStyle name="好_其他工程费用计费_四川省2017年省对市（州）税收返还和转移支付分地区预算（草案）--社保处" xfId="871"/>
    <cellStyle name="好_少数民族文化事业发展专项资金" xfId="872"/>
    <cellStyle name="好_省级科技计划项目专项资金" xfId="873"/>
    <cellStyle name="好_省级体育专项资金" xfId="874"/>
    <cellStyle name="好_省级文化发展专项资金" xfId="875"/>
    <cellStyle name="好_省级文物保护专项资金" xfId="876"/>
    <cellStyle name="好_四川省2017年省对市（州）税收返还和转移支付分地区预算（草案）--教科文处" xfId="878"/>
    <cellStyle name="好_四川省2017年省对市（州）税收返还和转移支付分地区预算（草案）--社保处" xfId="879"/>
    <cellStyle name="好_四川省2017年省对市（州）税收返还和转移支付分地区预算（草案）--行政政法处" xfId="877"/>
    <cellStyle name="好_四川省2017年省对市（州）税收返还和转移支付分地区预算（草案）--债务金融处" xfId="880"/>
    <cellStyle name="好_体育场馆免费低收费开放补助资金" xfId="881"/>
    <cellStyle name="好_文化产业发展专项资金" xfId="882"/>
    <cellStyle name="好_宣传文化事业发展专项资金" xfId="883"/>
    <cellStyle name="好_债券贴息计算器" xfId="884"/>
    <cellStyle name="好_债券贴息计算器_四川省2017年省对市（州）税收返还和转移支付分地区预算（草案）--社保处" xfId="885"/>
    <cellStyle name="汇总 2" xfId="886"/>
    <cellStyle name="汇总 2 2" xfId="887"/>
    <cellStyle name="汇总 2 2 2" xfId="888"/>
    <cellStyle name="汇总 2 2 3" xfId="889"/>
    <cellStyle name="汇总 2 2_2017年省对市(州)税收返还和转移支付预算" xfId="890"/>
    <cellStyle name="汇总 2 3" xfId="891"/>
    <cellStyle name="货币" xfId="1038" builtinId="4"/>
    <cellStyle name="计算 2" xfId="892"/>
    <cellStyle name="计算 2 2" xfId="893"/>
    <cellStyle name="计算 2 2 2" xfId="894"/>
    <cellStyle name="计算 2 2 3" xfId="895"/>
    <cellStyle name="计算 2 2_2017年省对市(州)税收返还和转移支付预算" xfId="896"/>
    <cellStyle name="计算 2 3" xfId="897"/>
    <cellStyle name="计算 2_四川省2017年省对市（州）税收返还和转移支付分地区预算（草案）--社保处" xfId="898"/>
    <cellStyle name="检查单元格 2" xfId="899"/>
    <cellStyle name="检查单元格 2 2" xfId="900"/>
    <cellStyle name="检查单元格 2 2 2" xfId="901"/>
    <cellStyle name="检查单元格 2 2 3" xfId="902"/>
    <cellStyle name="检查单元格 2 2_2017年省对市(州)税收返还和转移支付预算" xfId="903"/>
    <cellStyle name="检查单元格 2 3" xfId="904"/>
    <cellStyle name="检查单元格 2_四川省2017年省对市（州）税收返还和转移支付分地区预算（草案）--社保处" xfId="905"/>
    <cellStyle name="解释性文本 2" xfId="906"/>
    <cellStyle name="解释性文本 2 2" xfId="907"/>
    <cellStyle name="解释性文本 2 2 2" xfId="908"/>
    <cellStyle name="解释性文本 2 2 3" xfId="909"/>
    <cellStyle name="解释性文本 2 2_2017年省对市(州)税收返还和转移支付预算" xfId="910"/>
    <cellStyle name="解释性文本 2 3" xfId="911"/>
    <cellStyle name="警告文本 2" xfId="912"/>
    <cellStyle name="警告文本 2 2" xfId="913"/>
    <cellStyle name="警告文本 2 2 2" xfId="914"/>
    <cellStyle name="警告文本 2 2 3" xfId="915"/>
    <cellStyle name="警告文本 2 2_2017年省对市(州)税收返还和转移支付预算" xfId="916"/>
    <cellStyle name="警告文本 2 3" xfId="917"/>
    <cellStyle name="链接单元格 2" xfId="918"/>
    <cellStyle name="链接单元格 2 2" xfId="919"/>
    <cellStyle name="链接单元格 2 2 2" xfId="920"/>
    <cellStyle name="链接单元格 2 2 3" xfId="921"/>
    <cellStyle name="链接单元格 2 2_2017年省对市(州)税收返还和转移支付预算" xfId="922"/>
    <cellStyle name="链接单元格 2 3" xfId="923"/>
    <cellStyle name="普通_97-917" xfId="924"/>
    <cellStyle name="千分位[0]_laroux" xfId="925"/>
    <cellStyle name="千分位_97-917" xfId="926"/>
    <cellStyle name="千位[0]_ 表八" xfId="927"/>
    <cellStyle name="千位_ 表八" xfId="928"/>
    <cellStyle name="千位分隔 2" xfId="929"/>
    <cellStyle name="千位分隔 2 2" xfId="930"/>
    <cellStyle name="千位分隔 2 2 2" xfId="931"/>
    <cellStyle name="千位分隔 2 2 2 2" xfId="932"/>
    <cellStyle name="千位分隔 2 2 2 3" xfId="933"/>
    <cellStyle name="千位分隔 2 2 3" xfId="934"/>
    <cellStyle name="千位分隔 2 2 4" xfId="935"/>
    <cellStyle name="千位分隔 2 3" xfId="936"/>
    <cellStyle name="千位分隔 2 3 2" xfId="937"/>
    <cellStyle name="千位分隔 2 3 3" xfId="938"/>
    <cellStyle name="千位分隔 2 4" xfId="939"/>
    <cellStyle name="千位分隔 3" xfId="940"/>
    <cellStyle name="千位分隔 3 2" xfId="941"/>
    <cellStyle name="千位分隔 3 2 2" xfId="942"/>
    <cellStyle name="千位分隔 3 2 3" xfId="943"/>
    <cellStyle name="千位分隔 3 3" xfId="944"/>
    <cellStyle name="千位分隔 3 4" xfId="945"/>
    <cellStyle name="千位分隔 4" xfId="946"/>
    <cellStyle name="千位分隔[0]" xfId="1037" builtinId="6"/>
    <cellStyle name="强调文字颜色 1 2" xfId="947"/>
    <cellStyle name="强调文字颜色 1 2 2" xfId="948"/>
    <cellStyle name="强调文字颜色 1 2 2 2" xfId="949"/>
    <cellStyle name="强调文字颜色 1 2 2 3" xfId="950"/>
    <cellStyle name="强调文字颜色 1 2 2_2017年省对市(州)税收返还和转移支付预算" xfId="951"/>
    <cellStyle name="强调文字颜色 1 2 3" xfId="952"/>
    <cellStyle name="强调文字颜色 1 2_四川省2017年省对市（州）税收返还和转移支付分地区预算（草案）--社保处" xfId="953"/>
    <cellStyle name="强调文字颜色 2 2" xfId="954"/>
    <cellStyle name="强调文字颜色 2 2 2" xfId="955"/>
    <cellStyle name="强调文字颜色 2 2 2 2" xfId="956"/>
    <cellStyle name="强调文字颜色 2 2 2 3" xfId="957"/>
    <cellStyle name="强调文字颜色 2 2 2_2017年省对市(州)税收返还和转移支付预算" xfId="958"/>
    <cellStyle name="强调文字颜色 2 2 3" xfId="959"/>
    <cellStyle name="强调文字颜色 2 2_四川省2017年省对市（州）税收返还和转移支付分地区预算（草案）--社保处" xfId="960"/>
    <cellStyle name="强调文字颜色 3 2" xfId="961"/>
    <cellStyle name="强调文字颜色 3 2 2" xfId="962"/>
    <cellStyle name="强调文字颜色 3 2 2 2" xfId="963"/>
    <cellStyle name="强调文字颜色 3 2 2 3" xfId="964"/>
    <cellStyle name="强调文字颜色 3 2 2_2017年省对市(州)税收返还和转移支付预算" xfId="965"/>
    <cellStyle name="强调文字颜色 3 2 3" xfId="966"/>
    <cellStyle name="强调文字颜色 3 2_四川省2017年省对市（州）税收返还和转移支付分地区预算（草案）--社保处" xfId="967"/>
    <cellStyle name="强调文字颜色 4 2" xfId="968"/>
    <cellStyle name="强调文字颜色 4 2 2" xfId="969"/>
    <cellStyle name="强调文字颜色 4 2 2 2" xfId="970"/>
    <cellStyle name="强调文字颜色 4 2 2 3" xfId="971"/>
    <cellStyle name="强调文字颜色 4 2 2_2017年省对市(州)税收返还和转移支付预算" xfId="972"/>
    <cellStyle name="强调文字颜色 4 2 3" xfId="973"/>
    <cellStyle name="强调文字颜色 4 2_四川省2017年省对市（州）税收返还和转移支付分地区预算（草案）--社保处" xfId="974"/>
    <cellStyle name="强调文字颜色 5 2" xfId="975"/>
    <cellStyle name="强调文字颜色 5 2 2" xfId="976"/>
    <cellStyle name="强调文字颜色 5 2 2 2" xfId="977"/>
    <cellStyle name="强调文字颜色 5 2 2 3" xfId="978"/>
    <cellStyle name="强调文字颜色 5 2 2_2017年省对市(州)税收返还和转移支付预算" xfId="979"/>
    <cellStyle name="强调文字颜色 5 2 3" xfId="980"/>
    <cellStyle name="强调文字颜色 5 2_四川省2017年省对市（州）税收返还和转移支付分地区预算（草案）--社保处" xfId="981"/>
    <cellStyle name="强调文字颜色 6 2" xfId="982"/>
    <cellStyle name="强调文字颜色 6 2 2" xfId="983"/>
    <cellStyle name="强调文字颜色 6 2 2 2" xfId="984"/>
    <cellStyle name="强调文字颜色 6 2 2 3" xfId="985"/>
    <cellStyle name="强调文字颜色 6 2 2_2017年省对市(州)税收返还和转移支付预算" xfId="986"/>
    <cellStyle name="强调文字颜色 6 2 3" xfId="987"/>
    <cellStyle name="强调文字颜色 6 2_四川省2017年省对市（州）税收返还和转移支付分地区预算（草案）--社保处" xfId="988"/>
    <cellStyle name="适中 2" xfId="989"/>
    <cellStyle name="适中 2 2" xfId="990"/>
    <cellStyle name="适中 2 2 2" xfId="991"/>
    <cellStyle name="适中 2 2 3" xfId="992"/>
    <cellStyle name="适中 2 2_2017年省对市(州)税收返还和转移支付预算" xfId="993"/>
    <cellStyle name="适中 2 3" xfId="994"/>
    <cellStyle name="适中 2_四川省2017年省对市（州）税收返还和转移支付分地区预算（草案）--社保处" xfId="995"/>
    <cellStyle name="输出 2" xfId="996"/>
    <cellStyle name="输出 2 2" xfId="997"/>
    <cellStyle name="输出 2 2 2" xfId="998"/>
    <cellStyle name="输出 2 2 3" xfId="999"/>
    <cellStyle name="输出 2 2_2017年省对市(州)税收返还和转移支付预算" xfId="1000"/>
    <cellStyle name="输出 2 3" xfId="1001"/>
    <cellStyle name="输出 2_四川省2017年省对市（州）税收返还和转移支付分地区预算（草案）--社保处" xfId="1002"/>
    <cellStyle name="输入 2" xfId="1003"/>
    <cellStyle name="输入 2 2" xfId="1004"/>
    <cellStyle name="输入 2 2 2" xfId="1005"/>
    <cellStyle name="输入 2 2 3" xfId="1006"/>
    <cellStyle name="输入 2 2_2017年省对市(州)税收返还和转移支付预算" xfId="1007"/>
    <cellStyle name="输入 2 3" xfId="1008"/>
    <cellStyle name="输入 2_四川省2017年省对市（州）税收返还和转移支付分地区预算（草案）--社保处" xfId="1009"/>
    <cellStyle name="未定义" xfId="1010"/>
    <cellStyle name="样式 1" xfId="1011"/>
    <cellStyle name="样式 1 2" xfId="1012"/>
    <cellStyle name="样式 1_2017年省对市(州)税收返还和转移支付预算" xfId="1013"/>
    <cellStyle name="注释 2" xfId="1014"/>
    <cellStyle name="注释 2 2" xfId="1015"/>
    <cellStyle name="注释 2 2 2" xfId="1016"/>
    <cellStyle name="注释 2 2 3" xfId="1017"/>
    <cellStyle name="注释 2 2_四川省2017年省对市（州）税收返还和转移支付分地区预算（草案）--社保处" xfId="1018"/>
    <cellStyle name="注释 2 3" xfId="1019"/>
    <cellStyle name="注释 2_四川省2017年省对市（州）税收返还和转移支付分地区预算（草案）--社保处" xfId="10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35"/>
  <sheetViews>
    <sheetView zoomScaleNormal="100" workbookViewId="0">
      <pane ySplit="5" topLeftCell="A6" activePane="bottomLeft" state="frozen"/>
      <selection pane="bottomLeft" activeCell="E25" sqref="E25"/>
    </sheetView>
  </sheetViews>
  <sheetFormatPr defaultColWidth="25.75" defaultRowHeight="14.25"/>
  <cols>
    <col min="1" max="1" width="41.875" style="7" customWidth="1"/>
    <col min="2" max="2" width="19" style="7" customWidth="1"/>
    <col min="3" max="3" width="18.875" style="7" customWidth="1"/>
    <col min="4" max="4" width="16.25" style="7" customWidth="1"/>
    <col min="5" max="16384" width="25.75" style="7"/>
  </cols>
  <sheetData>
    <row r="1" spans="1:4" s="6" customFormat="1" ht="24.6" customHeight="1">
      <c r="A1" s="4" t="s">
        <v>198</v>
      </c>
      <c r="B1" s="5"/>
    </row>
    <row r="2" spans="1:4" ht="25.5">
      <c r="A2" s="278" t="s">
        <v>215</v>
      </c>
      <c r="B2" s="279"/>
      <c r="C2" s="279"/>
      <c r="D2" s="279"/>
    </row>
    <row r="3" spans="1:4" ht="25.5">
      <c r="A3" s="8"/>
      <c r="B3" s="8"/>
    </row>
    <row r="4" spans="1:4" ht="20.45" customHeight="1">
      <c r="B4" s="9"/>
      <c r="D4" s="191"/>
    </row>
    <row r="5" spans="1:4" s="11" customFormat="1" ht="38.450000000000003" customHeight="1">
      <c r="A5" s="135" t="s">
        <v>8</v>
      </c>
      <c r="B5" s="1" t="s">
        <v>147</v>
      </c>
      <c r="C5" s="1" t="s">
        <v>148</v>
      </c>
      <c r="D5" s="134" t="s">
        <v>149</v>
      </c>
    </row>
    <row r="6" spans="1:4" s="14" customFormat="1" ht="38.450000000000003" customHeight="1">
      <c r="A6" s="12" t="s">
        <v>9</v>
      </c>
      <c r="B6" s="13">
        <f>SUM(B7:B22)</f>
        <v>89183</v>
      </c>
      <c r="C6" s="13">
        <f>SUM(C7:C22)</f>
        <v>118393</v>
      </c>
      <c r="D6" s="217">
        <f>(C6-B6)/B6</f>
        <v>0.32752878911900252</v>
      </c>
    </row>
    <row r="7" spans="1:4" s="14" customFormat="1" ht="38.450000000000003" customHeight="1">
      <c r="A7" s="2" t="s">
        <v>10</v>
      </c>
      <c r="B7" s="192">
        <v>42250</v>
      </c>
      <c r="C7" s="136">
        <f>47384+94</f>
        <v>47478</v>
      </c>
      <c r="D7" s="194">
        <f t="shared" ref="D7:D32" si="0">(C7-B7)/B7</f>
        <v>0.1237396449704142</v>
      </c>
    </row>
    <row r="8" spans="1:4" s="14" customFormat="1" ht="38.450000000000003" customHeight="1">
      <c r="A8" s="2" t="s">
        <v>11</v>
      </c>
      <c r="B8" s="192"/>
      <c r="C8" s="136">
        <v>59</v>
      </c>
      <c r="D8" s="194"/>
    </row>
    <row r="9" spans="1:4" s="14" customFormat="1" ht="38.450000000000003" customHeight="1">
      <c r="A9" s="2" t="s">
        <v>2</v>
      </c>
      <c r="B9" s="192">
        <v>16457</v>
      </c>
      <c r="C9" s="136">
        <f>15590+13628</f>
        <v>29218</v>
      </c>
      <c r="D9" s="194">
        <f t="shared" si="0"/>
        <v>0.7754147171416419</v>
      </c>
    </row>
    <row r="10" spans="1:4" s="14" customFormat="1" ht="38.450000000000003" customHeight="1">
      <c r="A10" s="2" t="s">
        <v>3</v>
      </c>
      <c r="B10" s="193"/>
      <c r="C10" s="136"/>
      <c r="D10" s="194"/>
    </row>
    <row r="11" spans="1:4" s="14" customFormat="1" ht="38.450000000000003" customHeight="1">
      <c r="A11" s="2" t="s">
        <v>4</v>
      </c>
      <c r="B11" s="192">
        <v>5979</v>
      </c>
      <c r="C11" s="136">
        <v>19500</v>
      </c>
      <c r="D11" s="194">
        <f t="shared" si="0"/>
        <v>2.2614149523331659</v>
      </c>
    </row>
    <row r="12" spans="1:4" s="14" customFormat="1" ht="38.450000000000003" customHeight="1">
      <c r="A12" s="2" t="s">
        <v>5</v>
      </c>
      <c r="B12" s="192">
        <v>2707</v>
      </c>
      <c r="C12" s="136">
        <v>2821</v>
      </c>
      <c r="D12" s="194">
        <f t="shared" si="0"/>
        <v>4.2113040265977099E-2</v>
      </c>
    </row>
    <row r="13" spans="1:4" s="14" customFormat="1" ht="38.450000000000003" customHeight="1">
      <c r="A13" s="2" t="s">
        <v>12</v>
      </c>
      <c r="B13" s="192">
        <v>9339</v>
      </c>
      <c r="C13" s="136">
        <v>10000</v>
      </c>
      <c r="D13" s="194">
        <f t="shared" si="0"/>
        <v>7.0778455937466539E-2</v>
      </c>
    </row>
    <row r="14" spans="1:4" s="14" customFormat="1" ht="38.450000000000003" customHeight="1">
      <c r="A14" s="2" t="s">
        <v>13</v>
      </c>
      <c r="B14" s="192">
        <v>1395</v>
      </c>
      <c r="C14" s="136">
        <v>1645</v>
      </c>
      <c r="D14" s="194">
        <f t="shared" si="0"/>
        <v>0.17921146953405018</v>
      </c>
    </row>
    <row r="15" spans="1:4" s="14" customFormat="1" ht="38.450000000000003" customHeight="1">
      <c r="A15" s="2" t="s">
        <v>14</v>
      </c>
      <c r="B15" s="192">
        <v>1360</v>
      </c>
      <c r="C15" s="136">
        <v>1770</v>
      </c>
      <c r="D15" s="194">
        <f t="shared" si="0"/>
        <v>0.3014705882352941</v>
      </c>
    </row>
    <row r="16" spans="1:4" s="14" customFormat="1" ht="38.450000000000003" customHeight="1">
      <c r="A16" s="2" t="s">
        <v>15</v>
      </c>
      <c r="B16" s="192">
        <v>996</v>
      </c>
      <c r="C16" s="136">
        <v>1102</v>
      </c>
      <c r="D16" s="194">
        <f t="shared" si="0"/>
        <v>0.10642570281124498</v>
      </c>
    </row>
    <row r="17" spans="1:4" s="14" customFormat="1" ht="38.450000000000003" customHeight="1">
      <c r="A17" s="2" t="s">
        <v>16</v>
      </c>
      <c r="B17" s="192">
        <v>830</v>
      </c>
      <c r="C17" s="136">
        <v>1000</v>
      </c>
      <c r="D17" s="194">
        <f t="shared" si="0"/>
        <v>0.20481927710843373</v>
      </c>
    </row>
    <row r="18" spans="1:4" s="14" customFormat="1" ht="38.450000000000003" customHeight="1">
      <c r="A18" s="2" t="s">
        <v>17</v>
      </c>
      <c r="B18" s="192">
        <v>1600</v>
      </c>
      <c r="C18" s="136">
        <v>1500</v>
      </c>
      <c r="D18" s="194">
        <f t="shared" si="0"/>
        <v>-6.25E-2</v>
      </c>
    </row>
    <row r="19" spans="1:4" s="14" customFormat="1" ht="38.450000000000003" customHeight="1">
      <c r="A19" s="2" t="s">
        <v>18</v>
      </c>
      <c r="B19" s="192">
        <v>5000</v>
      </c>
      <c r="C19" s="136"/>
      <c r="D19" s="194">
        <f t="shared" si="0"/>
        <v>-1</v>
      </c>
    </row>
    <row r="20" spans="1:4" s="14" customFormat="1" ht="38.450000000000003" customHeight="1">
      <c r="A20" s="2" t="s">
        <v>19</v>
      </c>
      <c r="B20" s="192">
        <v>1270</v>
      </c>
      <c r="C20" s="136">
        <v>2300</v>
      </c>
      <c r="D20" s="194">
        <f t="shared" si="0"/>
        <v>0.8110236220472441</v>
      </c>
    </row>
    <row r="21" spans="1:4" s="14" customFormat="1" ht="38.450000000000003" customHeight="1">
      <c r="A21" s="2" t="s">
        <v>20</v>
      </c>
      <c r="B21" s="193"/>
      <c r="C21" s="136"/>
      <c r="D21" s="194"/>
    </row>
    <row r="22" spans="1:4" s="14" customFormat="1" ht="38.450000000000003" customHeight="1">
      <c r="A22" s="2" t="s">
        <v>21</v>
      </c>
      <c r="B22" s="193"/>
      <c r="C22" s="136"/>
      <c r="D22" s="194"/>
    </row>
    <row r="23" spans="1:4" s="14" customFormat="1" ht="38.450000000000003" customHeight="1">
      <c r="A23" s="12" t="s">
        <v>22</v>
      </c>
      <c r="B23" s="13">
        <f>SUM(B24:B31)</f>
        <v>41064</v>
      </c>
      <c r="C23" s="13">
        <f>SUM(C24:C31)</f>
        <v>49607</v>
      </c>
      <c r="D23" s="217">
        <f t="shared" si="0"/>
        <v>0.2080411065653614</v>
      </c>
    </row>
    <row r="24" spans="1:4" s="14" customFormat="1" ht="38.450000000000003" customHeight="1">
      <c r="A24" s="2" t="s">
        <v>23</v>
      </c>
      <c r="B24" s="192">
        <v>10366</v>
      </c>
      <c r="C24" s="136">
        <v>13257</v>
      </c>
      <c r="D24" s="194">
        <f t="shared" si="0"/>
        <v>0.27889253328188307</v>
      </c>
    </row>
    <row r="25" spans="1:4" s="14" customFormat="1" ht="38.450000000000003" customHeight="1">
      <c r="A25" s="2" t="s">
        <v>24</v>
      </c>
      <c r="B25" s="192">
        <v>5402</v>
      </c>
      <c r="C25" s="136">
        <v>5402</v>
      </c>
      <c r="D25" s="194">
        <f t="shared" si="0"/>
        <v>0</v>
      </c>
    </row>
    <row r="26" spans="1:4" s="14" customFormat="1" ht="38.450000000000003" customHeight="1">
      <c r="A26" s="2" t="s">
        <v>25</v>
      </c>
      <c r="B26" s="192">
        <v>3416</v>
      </c>
      <c r="C26" s="136">
        <v>6416</v>
      </c>
      <c r="D26" s="194">
        <f t="shared" si="0"/>
        <v>0.87822014051522246</v>
      </c>
    </row>
    <row r="27" spans="1:4" s="14" customFormat="1" ht="38.450000000000003" customHeight="1">
      <c r="A27" s="2" t="s">
        <v>26</v>
      </c>
      <c r="B27" s="192">
        <v>414</v>
      </c>
      <c r="C27" s="136">
        <v>891</v>
      </c>
      <c r="D27" s="194">
        <f t="shared" si="0"/>
        <v>1.1521739130434783</v>
      </c>
    </row>
    <row r="28" spans="1:4" s="14" customFormat="1" ht="38.450000000000003" customHeight="1">
      <c r="A28" s="3" t="s">
        <v>27</v>
      </c>
      <c r="B28" s="192">
        <v>16073</v>
      </c>
      <c r="C28" s="136">
        <v>18073</v>
      </c>
      <c r="D28" s="194">
        <f t="shared" si="0"/>
        <v>0.1244322777328439</v>
      </c>
    </row>
    <row r="29" spans="1:4" s="14" customFormat="1" ht="38.450000000000003" customHeight="1">
      <c r="A29" s="3" t="s">
        <v>28</v>
      </c>
      <c r="B29" s="15"/>
      <c r="C29" s="136"/>
      <c r="D29" s="194"/>
    </row>
    <row r="30" spans="1:4" s="14" customFormat="1" ht="38.450000000000003" customHeight="1">
      <c r="A30" s="137" t="s">
        <v>29</v>
      </c>
      <c r="B30" s="15"/>
      <c r="C30" s="136"/>
      <c r="D30" s="194"/>
    </row>
    <row r="31" spans="1:4" s="14" customFormat="1" ht="38.450000000000003" customHeight="1">
      <c r="A31" s="2" t="s">
        <v>30</v>
      </c>
      <c r="B31" s="192">
        <v>5393</v>
      </c>
      <c r="C31" s="136">
        <v>5568</v>
      </c>
      <c r="D31" s="194">
        <f t="shared" si="0"/>
        <v>3.2449471537177824E-2</v>
      </c>
    </row>
    <row r="32" spans="1:4" s="11" customFormat="1" ht="38.450000000000003" customHeight="1">
      <c r="A32" s="10" t="s">
        <v>31</v>
      </c>
      <c r="B32" s="13">
        <f>B6+B23</f>
        <v>130247</v>
      </c>
      <c r="C32" s="13">
        <f>C6+C23</f>
        <v>168000</v>
      </c>
      <c r="D32" s="217">
        <f t="shared" si="0"/>
        <v>0.28985696407594802</v>
      </c>
    </row>
    <row r="33" spans="1:3" s="16" customFormat="1" ht="22.9" customHeight="1">
      <c r="A33" s="277"/>
      <c r="B33" s="277"/>
      <c r="C33" s="277"/>
    </row>
    <row r="34" spans="1:3" ht="22.9" customHeight="1"/>
    <row r="35" spans="1:3" ht="22.9" customHeight="1">
      <c r="B35" s="17"/>
    </row>
  </sheetData>
  <mergeCells count="2">
    <mergeCell ref="A33:C33"/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1" firstPageNumber="126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14"/>
  <sheetViews>
    <sheetView zoomScale="85" zoomScaleNormal="85" workbookViewId="0">
      <selection activeCell="H7" sqref="H7"/>
    </sheetView>
  </sheetViews>
  <sheetFormatPr defaultColWidth="27.375" defaultRowHeight="14.25"/>
  <cols>
    <col min="1" max="1" width="25.125" style="80" customWidth="1"/>
    <col min="2" max="2" width="21.875" style="80" customWidth="1"/>
    <col min="3" max="3" width="20.625" style="96" customWidth="1"/>
    <col min="4" max="4" width="23.75" style="80" customWidth="1"/>
    <col min="5" max="5" width="23.375" style="80" customWidth="1"/>
    <col min="6" max="6" width="21.125" style="96" customWidth="1"/>
    <col min="7" max="16384" width="27.375" style="80"/>
  </cols>
  <sheetData>
    <row r="1" spans="1:6" s="79" customFormat="1" ht="31.15" customHeight="1">
      <c r="A1" s="167" t="s">
        <v>207</v>
      </c>
      <c r="B1" s="167"/>
      <c r="C1" s="78"/>
      <c r="D1" s="78"/>
      <c r="E1" s="78"/>
    </row>
    <row r="2" spans="1:6" ht="25.5">
      <c r="A2" s="291" t="s">
        <v>707</v>
      </c>
      <c r="B2" s="291"/>
      <c r="C2" s="292"/>
      <c r="D2" s="292"/>
      <c r="E2" s="292"/>
      <c r="F2" s="292"/>
    </row>
    <row r="3" spans="1:6" ht="31.9" customHeight="1">
      <c r="A3" s="81"/>
      <c r="B3" s="81"/>
      <c r="C3" s="82"/>
      <c r="D3" s="83"/>
      <c r="E3" s="83"/>
      <c r="F3" s="76" t="s">
        <v>32</v>
      </c>
    </row>
    <row r="4" spans="1:6" ht="76.150000000000006" customHeight="1">
      <c r="A4" s="84" t="s">
        <v>70</v>
      </c>
      <c r="B4" s="1" t="s">
        <v>147</v>
      </c>
      <c r="C4" s="1" t="s">
        <v>148</v>
      </c>
      <c r="D4" s="84" t="s">
        <v>71</v>
      </c>
      <c r="E4" s="1" t="s">
        <v>147</v>
      </c>
      <c r="F4" s="1" t="s">
        <v>148</v>
      </c>
    </row>
    <row r="5" spans="1:6" ht="76.150000000000006" customHeight="1">
      <c r="A5" s="85" t="s">
        <v>72</v>
      </c>
      <c r="B5" s="232">
        <v>51566</v>
      </c>
      <c r="C5" s="86">
        <v>51366</v>
      </c>
      <c r="D5" s="85" t="s">
        <v>73</v>
      </c>
      <c r="E5" s="232">
        <v>51566</v>
      </c>
      <c r="F5" s="86">
        <v>76543</v>
      </c>
    </row>
    <row r="6" spans="1:6" ht="76.150000000000006" customHeight="1">
      <c r="A6" s="87" t="s">
        <v>33</v>
      </c>
      <c r="B6" s="233"/>
      <c r="C6" s="88">
        <f>C7+C10+C12</f>
        <v>25177</v>
      </c>
      <c r="D6" s="87" t="s">
        <v>34</v>
      </c>
      <c r="E6" s="233"/>
      <c r="F6" s="88"/>
    </row>
    <row r="7" spans="1:6" ht="76.150000000000006" customHeight="1">
      <c r="A7" s="89" t="s">
        <v>74</v>
      </c>
      <c r="B7" s="234"/>
      <c r="C7" s="88">
        <v>1003</v>
      </c>
      <c r="D7" s="89" t="s">
        <v>75</v>
      </c>
      <c r="E7" s="234"/>
      <c r="F7" s="88"/>
    </row>
    <row r="8" spans="1:6" ht="76.150000000000006" customHeight="1">
      <c r="A8" s="89" t="s">
        <v>76</v>
      </c>
      <c r="B8" s="234"/>
      <c r="C8" s="90"/>
      <c r="D8" s="89" t="s">
        <v>77</v>
      </c>
      <c r="E8" s="234"/>
      <c r="F8" s="91"/>
    </row>
    <row r="9" spans="1:6" ht="76.150000000000006" customHeight="1">
      <c r="A9" s="92" t="s">
        <v>78</v>
      </c>
      <c r="B9" s="235"/>
      <c r="C9" s="91"/>
      <c r="D9" s="89" t="s">
        <v>79</v>
      </c>
      <c r="E9" s="234"/>
      <c r="F9" s="88"/>
    </row>
    <row r="10" spans="1:6" ht="76.150000000000006" customHeight="1">
      <c r="A10" s="87" t="s">
        <v>80</v>
      </c>
      <c r="B10" s="233"/>
      <c r="C10" s="88">
        <v>17494</v>
      </c>
      <c r="D10" s="87" t="s">
        <v>81</v>
      </c>
      <c r="E10" s="233"/>
      <c r="F10" s="88"/>
    </row>
    <row r="11" spans="1:6" ht="76.150000000000006" customHeight="1">
      <c r="A11" s="93" t="s">
        <v>82</v>
      </c>
      <c r="B11" s="236"/>
      <c r="C11" s="239">
        <v>17494</v>
      </c>
      <c r="D11" s="238" t="s">
        <v>708</v>
      </c>
      <c r="E11" s="237"/>
      <c r="F11" s="91"/>
    </row>
    <row r="12" spans="1:6" ht="76.150000000000006" customHeight="1">
      <c r="A12" s="87" t="s">
        <v>83</v>
      </c>
      <c r="B12" s="233"/>
      <c r="C12" s="88">
        <v>6680</v>
      </c>
      <c r="D12" s="94"/>
      <c r="E12" s="237"/>
      <c r="F12" s="91"/>
    </row>
    <row r="13" spans="1:6" ht="76.150000000000006" customHeight="1">
      <c r="A13" s="95" t="s">
        <v>84</v>
      </c>
      <c r="B13" s="232">
        <v>51566</v>
      </c>
      <c r="C13" s="88">
        <f>C5+C6</f>
        <v>76543</v>
      </c>
      <c r="D13" s="95" t="s">
        <v>85</v>
      </c>
      <c r="E13" s="232">
        <v>51566</v>
      </c>
      <c r="F13" s="86">
        <v>76543</v>
      </c>
    </row>
    <row r="14" spans="1:6">
      <c r="A14" s="293"/>
      <c r="B14" s="293"/>
      <c r="C14" s="293"/>
      <c r="D14" s="293"/>
      <c r="E14" s="293"/>
      <c r="F14" s="293"/>
    </row>
  </sheetData>
  <mergeCells count="2">
    <mergeCell ref="A2:F2"/>
    <mergeCell ref="A14:F14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26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D24"/>
  <sheetViews>
    <sheetView workbookViewId="0">
      <selection activeCell="E12" sqref="E12"/>
    </sheetView>
  </sheetViews>
  <sheetFormatPr defaultColWidth="39.25" defaultRowHeight="14.25"/>
  <cols>
    <col min="1" max="1" width="43" style="97" customWidth="1"/>
    <col min="2" max="2" width="16.5" style="97" customWidth="1"/>
    <col min="3" max="3" width="16.25" style="97" customWidth="1"/>
    <col min="4" max="4" width="15.125" style="97" customWidth="1"/>
    <col min="5" max="16384" width="39.25" style="97"/>
  </cols>
  <sheetData>
    <row r="1" spans="1:4" ht="24.6" customHeight="1">
      <c r="A1" s="168" t="s">
        <v>208</v>
      </c>
      <c r="B1" s="168"/>
    </row>
    <row r="2" spans="1:4" ht="39.6" customHeight="1">
      <c r="A2" s="294" t="s">
        <v>709</v>
      </c>
      <c r="B2" s="294"/>
      <c r="C2" s="294"/>
      <c r="D2" s="294"/>
    </row>
    <row r="3" spans="1:4" ht="28.5" customHeight="1">
      <c r="A3" s="98"/>
      <c r="B3" s="98"/>
      <c r="D3" s="99" t="s">
        <v>32</v>
      </c>
    </row>
    <row r="4" spans="1:4" ht="36.6" customHeight="1">
      <c r="A4" s="100" t="s">
        <v>86</v>
      </c>
      <c r="B4" s="1" t="s">
        <v>147</v>
      </c>
      <c r="C4" s="1" t="s">
        <v>148</v>
      </c>
      <c r="D4" s="1" t="s">
        <v>710</v>
      </c>
    </row>
    <row r="5" spans="1:4" ht="36.6" customHeight="1">
      <c r="A5" s="101" t="s">
        <v>74</v>
      </c>
      <c r="B5" s="101"/>
      <c r="C5" s="102">
        <f>C7+C24</f>
        <v>1003</v>
      </c>
      <c r="D5" s="240"/>
    </row>
    <row r="6" spans="1:4" ht="36.6" customHeight="1">
      <c r="A6" s="103" t="s">
        <v>87</v>
      </c>
      <c r="B6" s="103"/>
      <c r="C6" s="91"/>
      <c r="D6" s="240"/>
    </row>
    <row r="7" spans="1:4" ht="36.6" customHeight="1">
      <c r="A7" s="103" t="s">
        <v>88</v>
      </c>
      <c r="B7" s="103"/>
      <c r="C7" s="104">
        <v>194</v>
      </c>
      <c r="D7" s="240"/>
    </row>
    <row r="8" spans="1:4" ht="36.6" customHeight="1">
      <c r="A8" s="103" t="s">
        <v>89</v>
      </c>
      <c r="B8" s="103"/>
      <c r="C8" s="104"/>
      <c r="D8" s="240"/>
    </row>
    <row r="9" spans="1:4" ht="36.6" customHeight="1">
      <c r="A9" s="103" t="s">
        <v>103</v>
      </c>
      <c r="B9" s="103"/>
      <c r="C9" s="91"/>
      <c r="D9" s="240"/>
    </row>
    <row r="10" spans="1:4" ht="36.6" customHeight="1">
      <c r="A10" s="103" t="s">
        <v>90</v>
      </c>
      <c r="B10" s="103"/>
      <c r="C10" s="91"/>
      <c r="D10" s="240"/>
    </row>
    <row r="11" spans="1:4" ht="36.6" customHeight="1">
      <c r="A11" s="103" t="s">
        <v>91</v>
      </c>
      <c r="B11" s="103"/>
      <c r="C11" s="91"/>
      <c r="D11" s="240"/>
    </row>
    <row r="12" spans="1:4" ht="36.6" customHeight="1">
      <c r="A12" s="103" t="s">
        <v>92</v>
      </c>
      <c r="B12" s="103"/>
      <c r="C12" s="91"/>
      <c r="D12" s="240"/>
    </row>
    <row r="13" spans="1:4" ht="36.6" customHeight="1">
      <c r="A13" s="105" t="s">
        <v>93</v>
      </c>
      <c r="B13" s="105"/>
      <c r="C13" s="104"/>
      <c r="D13" s="240"/>
    </row>
    <row r="14" spans="1:4" ht="36.6" customHeight="1">
      <c r="A14" s="105" t="s">
        <v>94</v>
      </c>
      <c r="B14" s="105"/>
      <c r="C14" s="104"/>
      <c r="D14" s="240"/>
    </row>
    <row r="15" spans="1:4" ht="36.6" customHeight="1">
      <c r="A15" s="105" t="s">
        <v>95</v>
      </c>
      <c r="B15" s="105"/>
      <c r="C15" s="106"/>
      <c r="D15" s="240"/>
    </row>
    <row r="16" spans="1:4" ht="36.6" customHeight="1">
      <c r="A16" s="105" t="s">
        <v>96</v>
      </c>
      <c r="B16" s="105"/>
      <c r="C16" s="104"/>
      <c r="D16" s="240"/>
    </row>
    <row r="17" spans="1:4" ht="36.6" customHeight="1">
      <c r="A17" s="105" t="s">
        <v>104</v>
      </c>
      <c r="B17" s="105"/>
      <c r="C17" s="104"/>
      <c r="D17" s="240"/>
    </row>
    <row r="18" spans="1:4" ht="36.6" customHeight="1">
      <c r="A18" s="105" t="s">
        <v>97</v>
      </c>
      <c r="B18" s="105"/>
      <c r="C18" s="91"/>
      <c r="D18" s="240"/>
    </row>
    <row r="19" spans="1:4" ht="36.6" customHeight="1">
      <c r="A19" s="105" t="s">
        <v>98</v>
      </c>
      <c r="B19" s="105"/>
      <c r="C19" s="104"/>
      <c r="D19" s="240"/>
    </row>
    <row r="20" spans="1:4" ht="36.6" customHeight="1">
      <c r="A20" s="105" t="s">
        <v>99</v>
      </c>
      <c r="B20" s="105"/>
      <c r="C20" s="91"/>
      <c r="D20" s="240"/>
    </row>
    <row r="21" spans="1:4" ht="36.6" customHeight="1">
      <c r="A21" s="105" t="s">
        <v>100</v>
      </c>
      <c r="B21" s="105"/>
      <c r="C21" s="91"/>
      <c r="D21" s="240"/>
    </row>
    <row r="22" spans="1:4" ht="36.6" customHeight="1">
      <c r="A22" s="105" t="s">
        <v>101</v>
      </c>
      <c r="B22" s="105"/>
      <c r="C22" s="104"/>
      <c r="D22" s="240"/>
    </row>
    <row r="23" spans="1:4" ht="36.6" customHeight="1">
      <c r="A23" s="105" t="s">
        <v>105</v>
      </c>
      <c r="B23" s="105"/>
      <c r="C23" s="104"/>
      <c r="D23" s="240"/>
    </row>
    <row r="24" spans="1:4" ht="36.6" customHeight="1">
      <c r="A24" s="105" t="s">
        <v>102</v>
      </c>
      <c r="B24" s="105"/>
      <c r="C24" s="104">
        <v>809</v>
      </c>
      <c r="D24" s="240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26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14"/>
  <sheetViews>
    <sheetView zoomScale="85" zoomScaleNormal="85" workbookViewId="0">
      <selection activeCell="C6" sqref="C6"/>
    </sheetView>
  </sheetViews>
  <sheetFormatPr defaultColWidth="48.375" defaultRowHeight="13.5"/>
  <cols>
    <col min="1" max="16384" width="48.375" style="52"/>
  </cols>
  <sheetData>
    <row r="1" spans="1:2" ht="34.9" customHeight="1">
      <c r="A1" s="50" t="s">
        <v>209</v>
      </c>
      <c r="B1" s="51"/>
    </row>
    <row r="2" spans="1:2" ht="52.9" customHeight="1">
      <c r="A2" s="288" t="s">
        <v>665</v>
      </c>
      <c r="B2" s="288"/>
    </row>
    <row r="3" spans="1:2" ht="31.15" customHeight="1">
      <c r="A3" s="53"/>
      <c r="B3" s="54" t="s">
        <v>670</v>
      </c>
    </row>
    <row r="4" spans="1:2" ht="105" customHeight="1">
      <c r="A4" s="55" t="s">
        <v>106</v>
      </c>
      <c r="B4" s="55" t="s">
        <v>107</v>
      </c>
    </row>
    <row r="5" spans="1:2" ht="105" customHeight="1">
      <c r="A5" s="56" t="s">
        <v>666</v>
      </c>
      <c r="B5" s="257">
        <v>7.0274999999999999</v>
      </c>
    </row>
    <row r="6" spans="1:2" ht="105" customHeight="1">
      <c r="A6" s="56" t="s">
        <v>667</v>
      </c>
      <c r="B6" s="257">
        <v>3.3393999999999999</v>
      </c>
    </row>
    <row r="7" spans="1:2" ht="105" customHeight="1">
      <c r="A7" s="56" t="s">
        <v>668</v>
      </c>
      <c r="B7" s="257">
        <v>0.9375</v>
      </c>
    </row>
    <row r="8" spans="1:2" ht="105" customHeight="1">
      <c r="A8" s="57" t="s">
        <v>108</v>
      </c>
      <c r="B8" s="258">
        <v>7.4999999999999997E-2</v>
      </c>
    </row>
    <row r="9" spans="1:2" ht="105" customHeight="1">
      <c r="A9" s="56" t="s">
        <v>669</v>
      </c>
      <c r="B9" s="259">
        <f>B5+B6-B7</f>
        <v>9.4293999999999993</v>
      </c>
    </row>
    <row r="10" spans="1:2" ht="14.25">
      <c r="A10" s="58" t="s">
        <v>109</v>
      </c>
      <c r="B10" s="59"/>
    </row>
    <row r="11" spans="1:2" ht="14.25">
      <c r="A11" s="60"/>
      <c r="B11" s="59"/>
    </row>
    <row r="12" spans="1:2" ht="14.25">
      <c r="A12" s="61"/>
      <c r="B12" s="59"/>
    </row>
    <row r="13" spans="1:2">
      <c r="A13" s="51"/>
      <c r="B13" s="51"/>
    </row>
    <row r="14" spans="1:2">
      <c r="A14" s="51"/>
      <c r="B14" s="51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26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22"/>
  <sheetViews>
    <sheetView zoomScale="85" zoomScaleNormal="85" workbookViewId="0">
      <selection activeCell="F8" sqref="F8"/>
    </sheetView>
  </sheetViews>
  <sheetFormatPr defaultColWidth="28.5" defaultRowHeight="14.25"/>
  <cols>
    <col min="1" max="1" width="33.25" style="109" customWidth="1"/>
    <col min="2" max="2" width="21.875" style="109" customWidth="1"/>
    <col min="3" max="3" width="20.125" style="109" customWidth="1"/>
    <col min="4" max="4" width="21.625" style="109" customWidth="1"/>
    <col min="5" max="16384" width="28.5" style="109"/>
  </cols>
  <sheetData>
    <row r="1" spans="1:4" ht="27" customHeight="1">
      <c r="A1" s="169" t="s">
        <v>210</v>
      </c>
    </row>
    <row r="2" spans="1:4" ht="25.5">
      <c r="A2" s="295" t="s">
        <v>711</v>
      </c>
      <c r="B2" s="295"/>
      <c r="C2" s="295"/>
      <c r="D2" s="295"/>
    </row>
    <row r="3" spans="1:4" ht="31.15" customHeight="1">
      <c r="A3" s="110"/>
      <c r="B3" s="113"/>
      <c r="D3" s="113" t="s">
        <v>0</v>
      </c>
    </row>
    <row r="4" spans="1:4" ht="73.150000000000006" customHeight="1">
      <c r="A4" s="111" t="s">
        <v>110</v>
      </c>
      <c r="B4" s="1" t="s">
        <v>147</v>
      </c>
      <c r="C4" s="1" t="s">
        <v>148</v>
      </c>
      <c r="D4" s="134" t="s">
        <v>677</v>
      </c>
    </row>
    <row r="5" spans="1:4" ht="73.150000000000006" customHeight="1">
      <c r="A5" s="241" t="s">
        <v>111</v>
      </c>
      <c r="B5" s="242">
        <v>39.700000000000003</v>
      </c>
      <c r="C5" s="242">
        <v>39.700000000000003</v>
      </c>
      <c r="D5" s="170"/>
    </row>
    <row r="6" spans="1:4" s="112" customFormat="1" ht="73.150000000000006" customHeight="1">
      <c r="A6" s="243" t="s">
        <v>112</v>
      </c>
      <c r="B6" s="244"/>
      <c r="C6" s="244"/>
      <c r="D6" s="171"/>
    </row>
    <row r="7" spans="1:4" ht="73.150000000000006" customHeight="1">
      <c r="A7" s="243" t="s">
        <v>113</v>
      </c>
      <c r="B7" s="244"/>
      <c r="C7" s="244"/>
      <c r="D7" s="170"/>
    </row>
    <row r="8" spans="1:4" ht="73.150000000000006" customHeight="1">
      <c r="A8" s="243" t="s">
        <v>114</v>
      </c>
      <c r="B8" s="244"/>
      <c r="C8" s="244"/>
      <c r="D8" s="170"/>
    </row>
    <row r="9" spans="1:4" ht="73.150000000000006" customHeight="1">
      <c r="A9" s="243" t="s">
        <v>115</v>
      </c>
      <c r="B9" s="244"/>
      <c r="C9" s="244"/>
      <c r="D9" s="170"/>
    </row>
    <row r="10" spans="1:4" ht="73.150000000000006" customHeight="1">
      <c r="A10" s="243" t="s">
        <v>116</v>
      </c>
      <c r="B10" s="244"/>
      <c r="C10" s="244"/>
      <c r="D10" s="170"/>
    </row>
    <row r="11" spans="1:4" ht="73.150000000000006" customHeight="1">
      <c r="A11" s="243" t="s">
        <v>117</v>
      </c>
      <c r="B11" s="244"/>
      <c r="C11" s="244"/>
      <c r="D11" s="170"/>
    </row>
    <row r="12" spans="1:4" ht="73.150000000000006" customHeight="1">
      <c r="A12" s="107" t="s">
        <v>118</v>
      </c>
      <c r="B12" s="244">
        <v>10</v>
      </c>
      <c r="C12" s="244">
        <v>10</v>
      </c>
      <c r="D12" s="170"/>
    </row>
    <row r="13" spans="1:4" ht="73.150000000000006" customHeight="1">
      <c r="A13" s="243" t="s">
        <v>119</v>
      </c>
      <c r="B13" s="245">
        <v>29.7</v>
      </c>
      <c r="C13" s="245">
        <v>29.7</v>
      </c>
      <c r="D13" s="170"/>
    </row>
    <row r="14" spans="1:4" ht="73.150000000000006" customHeight="1">
      <c r="A14" s="241" t="s">
        <v>120</v>
      </c>
      <c r="B14" s="246"/>
      <c r="C14" s="246"/>
      <c r="D14" s="170"/>
    </row>
    <row r="15" spans="1:4" ht="73.150000000000006" customHeight="1">
      <c r="A15" s="243" t="s">
        <v>121</v>
      </c>
      <c r="B15" s="244"/>
      <c r="C15" s="244"/>
      <c r="D15" s="170"/>
    </row>
    <row r="16" spans="1:4" ht="73.150000000000006" customHeight="1">
      <c r="A16" s="243" t="s">
        <v>122</v>
      </c>
      <c r="B16" s="244"/>
      <c r="C16" s="244"/>
      <c r="D16" s="170"/>
    </row>
    <row r="17" spans="1:4" ht="73.150000000000006" customHeight="1">
      <c r="A17" s="241" t="s">
        <v>123</v>
      </c>
      <c r="B17" s="246"/>
      <c r="C17" s="246"/>
      <c r="D17" s="170"/>
    </row>
    <row r="18" spans="1:4" ht="73.150000000000006" customHeight="1">
      <c r="A18" s="243" t="s">
        <v>124</v>
      </c>
      <c r="B18" s="244"/>
      <c r="C18" s="244"/>
      <c r="D18" s="170"/>
    </row>
    <row r="19" spans="1:4" ht="73.150000000000006" customHeight="1">
      <c r="A19" s="247"/>
      <c r="B19" s="244"/>
      <c r="C19" s="244"/>
      <c r="D19" s="170"/>
    </row>
    <row r="20" spans="1:4" ht="73.150000000000006" customHeight="1">
      <c r="A20" s="108" t="s">
        <v>712</v>
      </c>
      <c r="B20" s="242">
        <v>39.700000000000003</v>
      </c>
      <c r="C20" s="242">
        <v>39.700000000000003</v>
      </c>
      <c r="D20" s="170"/>
    </row>
    <row r="21" spans="1:4" ht="73.150000000000006" customHeight="1">
      <c r="A21" s="108" t="s">
        <v>125</v>
      </c>
      <c r="B21" s="246"/>
      <c r="C21" s="170"/>
      <c r="D21" s="170"/>
    </row>
    <row r="22" spans="1:4" ht="73.150000000000006" customHeight="1">
      <c r="A22" s="108" t="s">
        <v>126</v>
      </c>
      <c r="B22" s="246"/>
      <c r="C22" s="170"/>
      <c r="D22" s="170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7" firstPageNumber="126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52"/>
  <sheetViews>
    <sheetView zoomScale="85" zoomScaleNormal="85" workbookViewId="0">
      <selection activeCell="F6" sqref="F6"/>
    </sheetView>
  </sheetViews>
  <sheetFormatPr defaultColWidth="23.25" defaultRowHeight="14.25"/>
  <cols>
    <col min="1" max="1" width="50.25" style="114" customWidth="1"/>
    <col min="2" max="2" width="24.5" style="114" customWidth="1"/>
    <col min="3" max="16384" width="23.25" style="114"/>
  </cols>
  <sheetData>
    <row r="1" spans="1:4" ht="22.15" customHeight="1">
      <c r="A1" s="169" t="s">
        <v>211</v>
      </c>
    </row>
    <row r="2" spans="1:4" ht="30.6" customHeight="1">
      <c r="A2" s="295" t="s">
        <v>713</v>
      </c>
      <c r="B2" s="295"/>
      <c r="C2" s="295"/>
      <c r="D2" s="295"/>
    </row>
    <row r="3" spans="1:4" ht="34.15" customHeight="1">
      <c r="A3" s="115"/>
      <c r="B3" s="126"/>
      <c r="D3" s="126" t="s">
        <v>0</v>
      </c>
    </row>
    <row r="4" spans="1:4" ht="72.599999999999994" customHeight="1">
      <c r="A4" s="116" t="s">
        <v>127</v>
      </c>
      <c r="B4" s="1" t="s">
        <v>147</v>
      </c>
      <c r="C4" s="1" t="s">
        <v>148</v>
      </c>
      <c r="D4" s="134" t="s">
        <v>677</v>
      </c>
    </row>
    <row r="5" spans="1:4" s="118" customFormat="1" ht="72.599999999999994" customHeight="1">
      <c r="A5" s="248" t="s">
        <v>128</v>
      </c>
      <c r="B5" s="249">
        <v>39.700000000000003</v>
      </c>
      <c r="C5" s="249">
        <v>39.700000000000003</v>
      </c>
      <c r="D5" s="172"/>
    </row>
    <row r="6" spans="1:4" s="118" customFormat="1" ht="72.599999999999994" customHeight="1">
      <c r="A6" s="250" t="s">
        <v>129</v>
      </c>
      <c r="B6" s="251">
        <v>25.91</v>
      </c>
      <c r="C6" s="251">
        <v>25.91</v>
      </c>
      <c r="D6" s="172"/>
    </row>
    <row r="7" spans="1:4" s="118" customFormat="1" ht="72.599999999999994" customHeight="1">
      <c r="A7" s="250" t="s">
        <v>130</v>
      </c>
      <c r="B7" s="251"/>
      <c r="C7" s="251"/>
      <c r="D7" s="172"/>
    </row>
    <row r="8" spans="1:4" s="118" customFormat="1" ht="72.599999999999994" customHeight="1">
      <c r="A8" s="252" t="s">
        <v>131</v>
      </c>
      <c r="B8" s="251">
        <v>25.91</v>
      </c>
      <c r="C8" s="251">
        <v>25.91</v>
      </c>
      <c r="D8" s="172"/>
    </row>
    <row r="9" spans="1:4" s="118" customFormat="1" ht="72.599999999999994" customHeight="1">
      <c r="A9" s="250" t="s">
        <v>132</v>
      </c>
      <c r="B9" s="251">
        <v>13.79</v>
      </c>
      <c r="C9" s="251">
        <v>13.79</v>
      </c>
      <c r="D9" s="172"/>
    </row>
    <row r="10" spans="1:4" s="118" customFormat="1" ht="72.599999999999994" customHeight="1">
      <c r="A10" s="250" t="s">
        <v>133</v>
      </c>
      <c r="B10" s="251"/>
      <c r="C10" s="251"/>
      <c r="D10" s="172"/>
    </row>
    <row r="11" spans="1:4" s="112" customFormat="1" ht="72.599999999999994" customHeight="1">
      <c r="A11" s="250" t="s">
        <v>134</v>
      </c>
      <c r="B11" s="251"/>
      <c r="C11" s="251"/>
      <c r="D11" s="171"/>
    </row>
    <row r="12" spans="1:4" s="109" customFormat="1" ht="72.599999999999994" customHeight="1">
      <c r="A12" s="250" t="s">
        <v>135</v>
      </c>
      <c r="B12" s="251"/>
      <c r="C12" s="251"/>
      <c r="D12" s="170"/>
    </row>
    <row r="13" spans="1:4" s="112" customFormat="1" ht="72.599999999999994" customHeight="1">
      <c r="A13" s="248" t="s">
        <v>136</v>
      </c>
      <c r="B13" s="249"/>
      <c r="C13" s="249"/>
      <c r="D13" s="171"/>
    </row>
    <row r="14" spans="1:4" s="112" customFormat="1" ht="72.599999999999994" customHeight="1">
      <c r="A14" s="250" t="s">
        <v>137</v>
      </c>
      <c r="B14" s="251"/>
      <c r="C14" s="251"/>
      <c r="D14" s="171"/>
    </row>
    <row r="15" spans="1:4" s="112" customFormat="1" ht="72.599999999999994" customHeight="1">
      <c r="A15" s="250" t="s">
        <v>138</v>
      </c>
      <c r="B15" s="251"/>
      <c r="C15" s="251"/>
      <c r="D15" s="171"/>
    </row>
    <row r="16" spans="1:4" s="109" customFormat="1" ht="72.599999999999994" customHeight="1">
      <c r="A16" s="250" t="s">
        <v>139</v>
      </c>
      <c r="B16" s="251"/>
      <c r="C16" s="251"/>
      <c r="D16" s="170"/>
    </row>
    <row r="17" spans="1:4" s="112" customFormat="1" ht="72.599999999999994" customHeight="1">
      <c r="A17" s="250" t="s">
        <v>140</v>
      </c>
      <c r="B17" s="251"/>
      <c r="C17" s="251"/>
      <c r="D17" s="171"/>
    </row>
    <row r="18" spans="1:4" s="112" customFormat="1" ht="72.599999999999994" customHeight="1">
      <c r="A18" s="250"/>
      <c r="B18" s="251"/>
      <c r="C18" s="251"/>
      <c r="D18" s="171"/>
    </row>
    <row r="19" spans="1:4" s="112" customFormat="1" ht="72.599999999999994" customHeight="1">
      <c r="A19" s="253" t="s">
        <v>714</v>
      </c>
      <c r="B19" s="249">
        <v>39.700000000000003</v>
      </c>
      <c r="C19" s="249">
        <v>39.700000000000003</v>
      </c>
      <c r="D19" s="171"/>
    </row>
    <row r="20" spans="1:4" s="112" customFormat="1" ht="72.599999999999994" customHeight="1">
      <c r="A20" s="119" t="s">
        <v>141</v>
      </c>
      <c r="B20" s="117"/>
      <c r="C20" s="171"/>
      <c r="D20" s="171"/>
    </row>
    <row r="21" spans="1:4" s="112" customFormat="1">
      <c r="A21" s="109"/>
      <c r="B21" s="120"/>
    </row>
    <row r="22" spans="1:4" s="112" customFormat="1">
      <c r="A22" s="109"/>
      <c r="B22" s="120"/>
    </row>
    <row r="23" spans="1:4" s="112" customFormat="1">
      <c r="A23" s="109"/>
      <c r="B23" s="120"/>
    </row>
    <row r="24" spans="1:4" s="112" customFormat="1">
      <c r="A24" s="109"/>
      <c r="B24" s="120"/>
    </row>
    <row r="25" spans="1:4" s="112" customFormat="1">
      <c r="A25" s="109"/>
      <c r="B25" s="120"/>
    </row>
    <row r="26" spans="1:4" s="112" customFormat="1">
      <c r="A26" s="109"/>
      <c r="B26" s="120"/>
    </row>
    <row r="27" spans="1:4" s="109" customFormat="1">
      <c r="B27" s="121"/>
    </row>
    <row r="28" spans="1:4" s="112" customFormat="1">
      <c r="A28" s="109"/>
      <c r="B28" s="121"/>
    </row>
    <row r="29" spans="1:4" s="112" customFormat="1">
      <c r="A29" s="109"/>
      <c r="B29" s="121"/>
    </row>
    <row r="30" spans="1:4" s="109" customFormat="1">
      <c r="B30" s="121"/>
    </row>
    <row r="31" spans="1:4" s="112" customFormat="1">
      <c r="A31" s="109"/>
      <c r="B31" s="121"/>
    </row>
    <row r="32" spans="1:4" s="112" customFormat="1">
      <c r="A32" s="109"/>
      <c r="B32" s="121"/>
    </row>
    <row r="33" spans="1:2" s="112" customFormat="1">
      <c r="A33" s="109"/>
      <c r="B33" s="121"/>
    </row>
    <row r="34" spans="1:2" s="109" customFormat="1">
      <c r="B34" s="120"/>
    </row>
    <row r="35" spans="1:2" s="112" customFormat="1">
      <c r="A35" s="109"/>
      <c r="B35" s="120"/>
    </row>
    <row r="36" spans="1:2" s="112" customFormat="1">
      <c r="A36" s="109"/>
      <c r="B36" s="120"/>
    </row>
    <row r="37" spans="1:2" s="109" customFormat="1" ht="15.75">
      <c r="A37" s="122"/>
      <c r="B37" s="120"/>
    </row>
    <row r="38" spans="1:2" s="109" customFormat="1">
      <c r="B38" s="120"/>
    </row>
    <row r="39" spans="1:2" s="109" customFormat="1">
      <c r="B39" s="120"/>
    </row>
    <row r="40" spans="1:2" s="112" customFormat="1">
      <c r="A40" s="109"/>
      <c r="B40" s="120"/>
    </row>
    <row r="41" spans="1:2" s="112" customFormat="1">
      <c r="A41" s="109"/>
      <c r="B41" s="120"/>
    </row>
    <row r="42" spans="1:2" s="112" customFormat="1">
      <c r="A42" s="109"/>
      <c r="B42" s="120"/>
    </row>
    <row r="43" spans="1:2">
      <c r="A43" s="123"/>
      <c r="B43" s="124"/>
    </row>
    <row r="44" spans="1:2">
      <c r="B44" s="124"/>
    </row>
    <row r="45" spans="1:2">
      <c r="B45" s="125"/>
    </row>
    <row r="46" spans="1:2">
      <c r="B46" s="125"/>
    </row>
    <row r="47" spans="1:2">
      <c r="B47" s="124"/>
    </row>
    <row r="48" spans="1:2">
      <c r="B48" s="125"/>
    </row>
    <row r="49" spans="1:2">
      <c r="A49" s="123"/>
      <c r="B49" s="124"/>
    </row>
    <row r="50" spans="1:2">
      <c r="B50" s="124"/>
    </row>
    <row r="51" spans="1:2">
      <c r="B51" s="125"/>
    </row>
    <row r="52" spans="1:2">
      <c r="B52" s="125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7" firstPageNumber="126" orientation="portrait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1"/>
  <sheetViews>
    <sheetView showZeros="0" zoomScale="85" zoomScaleNormal="85" workbookViewId="0">
      <pane xSplit="1" ySplit="4" topLeftCell="B32" activePane="bottomRight" state="frozen"/>
      <selection activeCell="K14" sqref="K14"/>
      <selection pane="topRight" activeCell="K14" sqref="K14"/>
      <selection pane="bottomLeft" activeCell="K14" sqref="K14"/>
      <selection pane="bottomRight" activeCell="I38" sqref="I38"/>
    </sheetView>
  </sheetViews>
  <sheetFormatPr defaultColWidth="10" defaultRowHeight="14.25"/>
  <cols>
    <col min="1" max="1" width="47.125" style="174" customWidth="1"/>
    <col min="2" max="4" width="14.5" style="174" customWidth="1"/>
    <col min="5" max="5" width="38" style="174" customWidth="1"/>
    <col min="6" max="16384" width="10" style="174"/>
  </cols>
  <sheetData>
    <row r="1" spans="1:5" s="6" customFormat="1" ht="30.75" customHeight="1">
      <c r="A1" s="173" t="s">
        <v>212</v>
      </c>
      <c r="B1" s="173"/>
      <c r="C1" s="5"/>
    </row>
    <row r="2" spans="1:5" ht="33" customHeight="1">
      <c r="A2" s="296" t="s">
        <v>715</v>
      </c>
      <c r="B2" s="297"/>
      <c r="C2" s="297"/>
      <c r="D2" s="297"/>
      <c r="E2" s="297"/>
    </row>
    <row r="3" spans="1:5" ht="26.25" customHeight="1">
      <c r="D3" s="298" t="s">
        <v>192</v>
      </c>
      <c r="E3" s="298"/>
    </row>
    <row r="4" spans="1:5" ht="68.25" customHeight="1">
      <c r="A4" s="175" t="s">
        <v>193</v>
      </c>
      <c r="B4" s="175" t="s">
        <v>194</v>
      </c>
      <c r="C4" s="176" t="s">
        <v>196</v>
      </c>
      <c r="D4" s="177" t="s">
        <v>716</v>
      </c>
      <c r="E4" s="177" t="s">
        <v>195</v>
      </c>
    </row>
    <row r="5" spans="1:5" ht="39.950000000000003" customHeight="1">
      <c r="A5" s="178" t="s">
        <v>142</v>
      </c>
      <c r="B5" s="179"/>
      <c r="C5" s="179"/>
      <c r="D5" s="183"/>
      <c r="E5" s="180"/>
    </row>
    <row r="6" spans="1:5" ht="39.950000000000003" customHeight="1">
      <c r="A6" s="181" t="s">
        <v>717</v>
      </c>
      <c r="B6" s="182"/>
      <c r="C6" s="182"/>
      <c r="D6" s="184"/>
      <c r="E6" s="180"/>
    </row>
    <row r="7" spans="1:5" ht="39.950000000000003" customHeight="1">
      <c r="A7" s="181" t="s">
        <v>718</v>
      </c>
      <c r="B7" s="182"/>
      <c r="C7" s="182"/>
      <c r="D7" s="184"/>
      <c r="E7" s="180"/>
    </row>
    <row r="8" spans="1:5" ht="39.950000000000003" customHeight="1">
      <c r="A8" s="181" t="s">
        <v>719</v>
      </c>
      <c r="B8" s="182"/>
      <c r="C8" s="182"/>
      <c r="D8" s="184"/>
      <c r="E8" s="180"/>
    </row>
    <row r="9" spans="1:5" ht="39.950000000000003" customHeight="1">
      <c r="A9" s="181" t="s">
        <v>720</v>
      </c>
      <c r="B9" s="182"/>
      <c r="C9" s="179"/>
      <c r="D9" s="183"/>
      <c r="E9" s="180"/>
    </row>
    <row r="10" spans="1:5" ht="39.950000000000003" customHeight="1">
      <c r="A10" s="181" t="s">
        <v>721</v>
      </c>
      <c r="B10" s="182"/>
      <c r="C10" s="182"/>
      <c r="D10" s="184"/>
      <c r="E10" s="180"/>
    </row>
    <row r="11" spans="1:5" ht="39.950000000000003" customHeight="1">
      <c r="A11" s="178" t="s">
        <v>722</v>
      </c>
      <c r="B11" s="179"/>
      <c r="C11" s="182"/>
      <c r="D11" s="184"/>
      <c r="E11" s="180"/>
    </row>
    <row r="12" spans="1:5" ht="39.950000000000003" customHeight="1">
      <c r="A12" s="181" t="s">
        <v>723</v>
      </c>
      <c r="B12" s="182"/>
      <c r="C12" s="182"/>
      <c r="D12" s="184"/>
      <c r="E12" s="180"/>
    </row>
    <row r="13" spans="1:5" ht="39.950000000000003" customHeight="1">
      <c r="A13" s="181" t="s">
        <v>724</v>
      </c>
      <c r="B13" s="182"/>
      <c r="C13" s="179"/>
      <c r="D13" s="183"/>
      <c r="E13" s="185"/>
    </row>
    <row r="14" spans="1:5" ht="39.950000000000003" customHeight="1">
      <c r="A14" s="181" t="s">
        <v>725</v>
      </c>
      <c r="B14" s="182"/>
      <c r="C14" s="182"/>
      <c r="D14" s="184"/>
      <c r="E14" s="185"/>
    </row>
    <row r="15" spans="1:5" ht="39.950000000000003" customHeight="1">
      <c r="A15" s="181" t="s">
        <v>726</v>
      </c>
      <c r="B15" s="182"/>
      <c r="C15" s="182"/>
      <c r="D15" s="184"/>
      <c r="E15" s="185"/>
    </row>
    <row r="16" spans="1:5" ht="39.950000000000003" customHeight="1">
      <c r="A16" s="181" t="s">
        <v>727</v>
      </c>
      <c r="B16" s="182"/>
      <c r="C16" s="182"/>
      <c r="D16" s="184"/>
      <c r="E16" s="185"/>
    </row>
    <row r="17" spans="1:5" ht="39.950000000000003" customHeight="1">
      <c r="A17" s="178" t="s">
        <v>728</v>
      </c>
      <c r="B17" s="179"/>
      <c r="C17" s="182"/>
      <c r="D17" s="184"/>
      <c r="E17" s="185"/>
    </row>
    <row r="18" spans="1:5" ht="39.950000000000003" customHeight="1">
      <c r="A18" s="181" t="s">
        <v>729</v>
      </c>
      <c r="B18" s="182"/>
      <c r="C18" s="179"/>
      <c r="D18" s="183"/>
      <c r="E18" s="180"/>
    </row>
    <row r="19" spans="1:5" ht="39.950000000000003" customHeight="1">
      <c r="A19" s="181" t="s">
        <v>730</v>
      </c>
      <c r="B19" s="182"/>
      <c r="C19" s="182"/>
      <c r="D19" s="184"/>
      <c r="E19" s="180"/>
    </row>
    <row r="20" spans="1:5" ht="39.950000000000003" customHeight="1">
      <c r="A20" s="181" t="s">
        <v>731</v>
      </c>
      <c r="B20" s="182"/>
      <c r="C20" s="182"/>
      <c r="D20" s="184"/>
      <c r="E20" s="180"/>
    </row>
    <row r="21" spans="1:5" ht="39.950000000000003" customHeight="1">
      <c r="A21" s="181" t="s">
        <v>732</v>
      </c>
      <c r="B21" s="182"/>
      <c r="C21" s="182"/>
      <c r="D21" s="184"/>
      <c r="E21" s="180"/>
    </row>
    <row r="22" spans="1:5" ht="39.950000000000003" customHeight="1">
      <c r="A22" s="178" t="s">
        <v>733</v>
      </c>
      <c r="B22" s="179"/>
      <c r="C22" s="179"/>
      <c r="D22" s="183"/>
      <c r="E22" s="185"/>
    </row>
    <row r="23" spans="1:5" ht="39.950000000000003" customHeight="1">
      <c r="A23" s="181" t="s">
        <v>734</v>
      </c>
      <c r="B23" s="182"/>
      <c r="C23" s="182"/>
      <c r="D23" s="184"/>
      <c r="E23" s="180"/>
    </row>
    <row r="24" spans="1:5" ht="39.950000000000003" customHeight="1">
      <c r="A24" s="181" t="s">
        <v>735</v>
      </c>
      <c r="B24" s="182"/>
      <c r="C24" s="182"/>
      <c r="D24" s="184"/>
      <c r="E24" s="185"/>
    </row>
    <row r="25" spans="1:5" ht="39.950000000000003" customHeight="1">
      <c r="A25" s="181" t="s">
        <v>736</v>
      </c>
      <c r="B25" s="182"/>
      <c r="C25" s="182"/>
      <c r="D25" s="184"/>
      <c r="E25" s="185"/>
    </row>
    <row r="26" spans="1:5" ht="39.950000000000003" customHeight="1">
      <c r="A26" s="181" t="s">
        <v>737</v>
      </c>
      <c r="B26" s="182"/>
      <c r="C26" s="186"/>
      <c r="D26" s="184"/>
      <c r="E26" s="185"/>
    </row>
    <row r="27" spans="1:5" ht="39.950000000000003" customHeight="1">
      <c r="A27" s="181" t="s">
        <v>738</v>
      </c>
      <c r="B27" s="186"/>
      <c r="C27" s="179"/>
      <c r="D27" s="183"/>
      <c r="E27" s="185"/>
    </row>
    <row r="28" spans="1:5" ht="35.25" customHeight="1">
      <c r="A28" s="178" t="s">
        <v>739</v>
      </c>
      <c r="B28" s="179"/>
      <c r="C28" s="189"/>
      <c r="D28" s="189"/>
      <c r="E28" s="189"/>
    </row>
    <row r="29" spans="1:5" ht="33" customHeight="1">
      <c r="A29" s="181" t="s">
        <v>740</v>
      </c>
      <c r="B29" s="182"/>
      <c r="C29" s="189"/>
      <c r="D29" s="189"/>
      <c r="E29" s="189"/>
    </row>
    <row r="30" spans="1:5" ht="36.75" customHeight="1">
      <c r="A30" s="181" t="s">
        <v>741</v>
      </c>
      <c r="B30" s="182"/>
      <c r="C30" s="189"/>
      <c r="D30" s="189"/>
      <c r="E30" s="189"/>
    </row>
    <row r="31" spans="1:5" ht="26.25" customHeight="1">
      <c r="A31" s="181" t="s">
        <v>742</v>
      </c>
      <c r="B31" s="182"/>
      <c r="C31" s="189"/>
      <c r="D31" s="189"/>
      <c r="E31" s="189"/>
    </row>
    <row r="32" spans="1:5" ht="42.75" customHeight="1">
      <c r="A32" s="181" t="s">
        <v>743</v>
      </c>
      <c r="B32" s="182"/>
      <c r="C32" s="189"/>
      <c r="D32" s="189"/>
      <c r="E32" s="189"/>
    </row>
    <row r="33" spans="1:5" ht="35.25" customHeight="1">
      <c r="A33" s="181" t="s">
        <v>744</v>
      </c>
      <c r="B33" s="182"/>
      <c r="C33" s="189"/>
      <c r="D33" s="189"/>
      <c r="E33" s="189"/>
    </row>
    <row r="34" spans="1:5" ht="31.5" customHeight="1">
      <c r="A34" s="254" t="s">
        <v>745</v>
      </c>
      <c r="B34" s="179">
        <v>10937.6</v>
      </c>
      <c r="C34" s="179">
        <v>10937.6</v>
      </c>
      <c r="D34" s="189"/>
      <c r="E34" s="189"/>
    </row>
    <row r="35" spans="1:5" ht="30.75" customHeight="1">
      <c r="A35" s="255" t="s">
        <v>746</v>
      </c>
      <c r="B35" s="182">
        <v>2645.97</v>
      </c>
      <c r="C35" s="182">
        <v>2645.97</v>
      </c>
      <c r="D35" s="189"/>
      <c r="E35" s="189"/>
    </row>
    <row r="36" spans="1:5" ht="30.75" customHeight="1">
      <c r="A36" s="255" t="s">
        <v>747</v>
      </c>
      <c r="B36" s="182">
        <v>7771.45</v>
      </c>
      <c r="C36" s="182">
        <v>7771.45</v>
      </c>
      <c r="D36" s="189"/>
      <c r="E36" s="189"/>
    </row>
    <row r="37" spans="1:5" ht="30.75" customHeight="1">
      <c r="A37" s="255" t="s">
        <v>748</v>
      </c>
      <c r="B37" s="182">
        <v>520.17999999999995</v>
      </c>
      <c r="C37" s="182">
        <v>520.17999999999995</v>
      </c>
      <c r="D37" s="189"/>
      <c r="E37" s="189"/>
    </row>
    <row r="38" spans="1:5" ht="30.75" customHeight="1">
      <c r="A38" s="255" t="s">
        <v>749</v>
      </c>
      <c r="B38" s="182"/>
      <c r="C38" s="182"/>
      <c r="D38" s="189"/>
      <c r="E38" s="189"/>
    </row>
    <row r="39" spans="1:5" ht="30.75" customHeight="1">
      <c r="A39" s="255" t="s">
        <v>750</v>
      </c>
      <c r="B39" s="182"/>
      <c r="C39" s="182"/>
      <c r="D39" s="189"/>
      <c r="E39" s="189"/>
    </row>
    <row r="40" spans="1:5" ht="30.75" customHeight="1">
      <c r="A40" s="255" t="s">
        <v>751</v>
      </c>
      <c r="B40" s="182"/>
      <c r="C40" s="182"/>
      <c r="D40" s="189"/>
      <c r="E40" s="189"/>
    </row>
    <row r="41" spans="1:5" ht="30.75" customHeight="1">
      <c r="A41" s="176" t="s">
        <v>752</v>
      </c>
      <c r="B41" s="179">
        <v>10937.6</v>
      </c>
      <c r="C41" s="179">
        <v>10937.6</v>
      </c>
      <c r="D41" s="189"/>
      <c r="E41" s="189"/>
    </row>
  </sheetData>
  <mergeCells count="2">
    <mergeCell ref="A2:E2"/>
    <mergeCell ref="D3:E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3" firstPageNumber="126" orientation="portrait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7"/>
  <sheetViews>
    <sheetView showZeros="0" zoomScale="85" zoomScaleNormal="85" workbookViewId="0">
      <selection activeCell="H36" sqref="H36"/>
    </sheetView>
  </sheetViews>
  <sheetFormatPr defaultColWidth="10" defaultRowHeight="14.25"/>
  <cols>
    <col min="1" max="1" width="45.125" style="174" customWidth="1"/>
    <col min="2" max="4" width="14.625" style="174" customWidth="1"/>
    <col min="5" max="5" width="39.875" style="174" customWidth="1"/>
    <col min="6" max="16384" width="10" style="174"/>
  </cols>
  <sheetData>
    <row r="1" spans="1:5" s="6" customFormat="1" ht="30.75" customHeight="1">
      <c r="A1" s="173" t="s">
        <v>213</v>
      </c>
      <c r="B1" s="173"/>
      <c r="C1" s="5"/>
    </row>
    <row r="2" spans="1:5" ht="33" customHeight="1">
      <c r="A2" s="296" t="s">
        <v>754</v>
      </c>
      <c r="B2" s="297"/>
      <c r="C2" s="297"/>
      <c r="D2" s="297"/>
      <c r="E2" s="297"/>
    </row>
    <row r="3" spans="1:5" ht="26.25" customHeight="1">
      <c r="D3" s="298" t="s">
        <v>192</v>
      </c>
      <c r="E3" s="298"/>
    </row>
    <row r="4" spans="1:5" ht="53.25" customHeight="1">
      <c r="A4" s="175" t="s">
        <v>193</v>
      </c>
      <c r="B4" s="175" t="s">
        <v>197</v>
      </c>
      <c r="C4" s="176" t="s">
        <v>196</v>
      </c>
      <c r="D4" s="177" t="s">
        <v>753</v>
      </c>
      <c r="E4" s="177" t="s">
        <v>195</v>
      </c>
    </row>
    <row r="5" spans="1:5" ht="39.950000000000003" customHeight="1">
      <c r="A5" s="178" t="s">
        <v>755</v>
      </c>
      <c r="B5" s="179"/>
      <c r="C5" s="179"/>
      <c r="D5" s="183"/>
      <c r="E5" s="180"/>
    </row>
    <row r="6" spans="1:5" ht="39.950000000000003" customHeight="1">
      <c r="A6" s="181" t="s">
        <v>756</v>
      </c>
      <c r="B6" s="182"/>
      <c r="C6" s="182"/>
      <c r="D6" s="184"/>
      <c r="E6" s="180"/>
    </row>
    <row r="7" spans="1:5" ht="39.950000000000003" customHeight="1">
      <c r="A7" s="181" t="s">
        <v>757</v>
      </c>
      <c r="B7" s="182"/>
      <c r="C7" s="182"/>
      <c r="D7" s="184"/>
      <c r="E7" s="180"/>
    </row>
    <row r="8" spans="1:5" ht="39.950000000000003" customHeight="1">
      <c r="A8" s="181" t="s">
        <v>758</v>
      </c>
      <c r="B8" s="182"/>
      <c r="C8" s="182"/>
      <c r="D8" s="184"/>
      <c r="E8" s="180"/>
    </row>
    <row r="9" spans="1:5" ht="39.950000000000003" customHeight="1">
      <c r="A9" s="181" t="s">
        <v>759</v>
      </c>
      <c r="B9" s="182"/>
      <c r="C9" s="182"/>
      <c r="D9" s="184"/>
      <c r="E9" s="187"/>
    </row>
    <row r="10" spans="1:5" ht="39.950000000000003" customHeight="1">
      <c r="A10" s="178" t="s">
        <v>760</v>
      </c>
      <c r="B10" s="179"/>
      <c r="C10" s="179"/>
      <c r="D10" s="183"/>
      <c r="E10" s="180"/>
    </row>
    <row r="11" spans="1:5" ht="39.950000000000003" customHeight="1">
      <c r="A11" s="181" t="s">
        <v>761</v>
      </c>
      <c r="B11" s="182"/>
      <c r="C11" s="182"/>
      <c r="D11" s="184"/>
      <c r="E11" s="180"/>
    </row>
    <row r="12" spans="1:5" ht="39.950000000000003" customHeight="1">
      <c r="A12" s="181" t="s">
        <v>762</v>
      </c>
      <c r="B12" s="182"/>
      <c r="C12" s="182"/>
      <c r="D12" s="184"/>
      <c r="E12" s="180"/>
    </row>
    <row r="13" spans="1:5" ht="39.950000000000003" customHeight="1">
      <c r="A13" s="181" t="s">
        <v>758</v>
      </c>
      <c r="B13" s="182"/>
      <c r="C13" s="182"/>
      <c r="D13" s="184"/>
      <c r="E13" s="180"/>
    </row>
    <row r="14" spans="1:5" ht="39.950000000000003" customHeight="1">
      <c r="A14" s="181" t="s">
        <v>763</v>
      </c>
      <c r="B14" s="182"/>
      <c r="C14" s="182"/>
      <c r="D14" s="184"/>
      <c r="E14" s="180"/>
    </row>
    <row r="15" spans="1:5" ht="39.950000000000003" customHeight="1">
      <c r="A15" s="181" t="s">
        <v>764</v>
      </c>
      <c r="B15" s="182"/>
      <c r="C15" s="182"/>
      <c r="D15" s="184"/>
      <c r="E15" s="180"/>
    </row>
    <row r="16" spans="1:5" ht="39.950000000000003" customHeight="1">
      <c r="A16" s="189" t="s">
        <v>765</v>
      </c>
      <c r="B16" s="182"/>
      <c r="C16" s="182"/>
      <c r="D16" s="184"/>
      <c r="E16" s="180"/>
    </row>
    <row r="17" spans="1:5" ht="39.950000000000003" customHeight="1">
      <c r="A17" s="178" t="s">
        <v>766</v>
      </c>
      <c r="B17" s="179"/>
      <c r="C17" s="182"/>
      <c r="D17" s="184"/>
      <c r="E17" s="180"/>
    </row>
    <row r="18" spans="1:5" ht="39.950000000000003" customHeight="1">
      <c r="A18" s="181" t="s">
        <v>767</v>
      </c>
      <c r="B18" s="182"/>
      <c r="C18" s="182"/>
      <c r="D18" s="184"/>
      <c r="E18" s="188"/>
    </row>
    <row r="19" spans="1:5" ht="39.950000000000003" customHeight="1">
      <c r="A19" s="181" t="s">
        <v>768</v>
      </c>
      <c r="B19" s="182"/>
      <c r="C19" s="182"/>
      <c r="D19" s="184"/>
      <c r="E19" s="180"/>
    </row>
    <row r="20" spans="1:5" ht="39.950000000000003" customHeight="1">
      <c r="A20" s="181" t="s">
        <v>769</v>
      </c>
      <c r="B20" s="182"/>
      <c r="C20" s="179"/>
      <c r="D20" s="183"/>
      <c r="E20" s="187"/>
    </row>
    <row r="21" spans="1:5" ht="39.950000000000003" customHeight="1">
      <c r="A21" s="178" t="s">
        <v>770</v>
      </c>
      <c r="B21" s="179"/>
      <c r="C21" s="182"/>
      <c r="D21" s="184"/>
      <c r="E21" s="187"/>
    </row>
    <row r="22" spans="1:5" ht="39.950000000000003" customHeight="1">
      <c r="A22" s="181" t="s">
        <v>771</v>
      </c>
      <c r="B22" s="182"/>
      <c r="C22" s="182"/>
      <c r="D22" s="184"/>
      <c r="E22" s="187"/>
    </row>
    <row r="23" spans="1:5" ht="39.950000000000003" customHeight="1">
      <c r="A23" s="181" t="s">
        <v>772</v>
      </c>
      <c r="B23" s="182"/>
      <c r="C23" s="182"/>
      <c r="D23" s="184"/>
      <c r="E23" s="187"/>
    </row>
    <row r="24" spans="1:5" ht="39.950000000000003" customHeight="1">
      <c r="A24" s="181" t="s">
        <v>773</v>
      </c>
      <c r="B24" s="182"/>
      <c r="C24" s="182"/>
      <c r="D24" s="184"/>
      <c r="E24" s="180"/>
    </row>
    <row r="25" spans="1:5" ht="39.950000000000003" customHeight="1">
      <c r="A25" s="181" t="s">
        <v>774</v>
      </c>
      <c r="B25" s="182"/>
      <c r="C25" s="182"/>
      <c r="D25" s="184"/>
      <c r="E25" s="180"/>
    </row>
    <row r="26" spans="1:5" ht="39.950000000000003" customHeight="1">
      <c r="A26" s="189" t="s">
        <v>765</v>
      </c>
      <c r="B26" s="186"/>
      <c r="C26" s="182"/>
      <c r="D26" s="184"/>
      <c r="E26" s="180"/>
    </row>
    <row r="27" spans="1:5" ht="39.950000000000003" customHeight="1">
      <c r="A27" s="189" t="s">
        <v>775</v>
      </c>
      <c r="B27" s="186"/>
      <c r="C27" s="186"/>
      <c r="D27" s="184"/>
      <c r="E27" s="187"/>
    </row>
    <row r="28" spans="1:5" ht="39.950000000000003" customHeight="1">
      <c r="A28" s="178" t="s">
        <v>776</v>
      </c>
      <c r="B28" s="179"/>
      <c r="C28" s="186"/>
      <c r="D28" s="184"/>
      <c r="E28" s="180"/>
    </row>
    <row r="29" spans="1:5" ht="39.950000000000003" customHeight="1">
      <c r="A29" s="181" t="s">
        <v>777</v>
      </c>
      <c r="B29" s="182"/>
      <c r="C29" s="179"/>
      <c r="D29" s="183"/>
      <c r="E29" s="180"/>
    </row>
    <row r="30" spans="1:5" ht="38.25" customHeight="1">
      <c r="A30" s="181" t="s">
        <v>778</v>
      </c>
      <c r="B30" s="182"/>
      <c r="C30" s="189"/>
      <c r="D30" s="189"/>
      <c r="E30" s="189"/>
    </row>
    <row r="31" spans="1:5" ht="29.25" customHeight="1">
      <c r="A31" s="178" t="s">
        <v>779</v>
      </c>
      <c r="B31" s="179">
        <v>8308.1</v>
      </c>
      <c r="C31" s="179">
        <v>8308.1</v>
      </c>
      <c r="D31" s="189"/>
      <c r="E31" s="189"/>
    </row>
    <row r="32" spans="1:5" ht="29.25" customHeight="1">
      <c r="A32" s="181" t="s">
        <v>780</v>
      </c>
      <c r="B32" s="182">
        <v>7244.91</v>
      </c>
      <c r="C32" s="182">
        <v>7244.91</v>
      </c>
      <c r="D32" s="189"/>
      <c r="E32" s="189"/>
    </row>
    <row r="33" spans="1:5" ht="29.25" customHeight="1">
      <c r="A33" s="181" t="s">
        <v>781</v>
      </c>
      <c r="B33" s="182">
        <v>926.26</v>
      </c>
      <c r="C33" s="182">
        <v>926.26</v>
      </c>
      <c r="D33" s="189"/>
      <c r="E33" s="189"/>
    </row>
    <row r="34" spans="1:5" ht="29.25" customHeight="1">
      <c r="A34" s="181" t="s">
        <v>782</v>
      </c>
      <c r="B34" s="182"/>
      <c r="C34" s="182"/>
      <c r="D34" s="189"/>
      <c r="E34" s="189"/>
    </row>
    <row r="35" spans="1:5" ht="29.25" customHeight="1">
      <c r="A35" s="181" t="s">
        <v>783</v>
      </c>
      <c r="B35" s="182"/>
      <c r="C35" s="182"/>
      <c r="D35" s="189"/>
      <c r="E35" s="189"/>
    </row>
    <row r="36" spans="1:5" ht="29.25" customHeight="1">
      <c r="A36" s="256" t="s">
        <v>784</v>
      </c>
      <c r="B36" s="182">
        <v>136.93</v>
      </c>
      <c r="C36" s="182">
        <v>136.93</v>
      </c>
      <c r="D36" s="189"/>
      <c r="E36" s="189"/>
    </row>
    <row r="37" spans="1:5" ht="29.25" customHeight="1">
      <c r="A37" s="176" t="s">
        <v>785</v>
      </c>
      <c r="B37" s="179">
        <v>8308.1</v>
      </c>
      <c r="C37" s="179">
        <v>8308.1</v>
      </c>
      <c r="D37" s="189"/>
      <c r="E37" s="189"/>
    </row>
  </sheetData>
  <mergeCells count="2">
    <mergeCell ref="A2:E2"/>
    <mergeCell ref="D3:E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3" firstPageNumber="126" orientation="portrait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10"/>
  <sheetViews>
    <sheetView zoomScale="85" zoomScaleNormal="85" workbookViewId="0">
      <selection activeCell="C6" sqref="C6"/>
    </sheetView>
  </sheetViews>
  <sheetFormatPr defaultColWidth="36.625" defaultRowHeight="13.5"/>
  <cols>
    <col min="1" max="1" width="64.5" style="127" customWidth="1"/>
    <col min="2" max="16384" width="36.625" style="127"/>
  </cols>
  <sheetData>
    <row r="1" spans="1:2" ht="14.25">
      <c r="A1" s="133" t="s">
        <v>214</v>
      </c>
    </row>
    <row r="2" spans="1:2" ht="48" customHeight="1">
      <c r="A2" s="299" t="s">
        <v>671</v>
      </c>
      <c r="B2" s="299"/>
    </row>
    <row r="3" spans="1:2" ht="29.45" customHeight="1">
      <c r="A3" s="128"/>
      <c r="B3" s="129" t="s">
        <v>61</v>
      </c>
    </row>
    <row r="4" spans="1:2" ht="112.15" customHeight="1">
      <c r="A4" s="130" t="s">
        <v>143</v>
      </c>
      <c r="B4" s="130" t="s">
        <v>144</v>
      </c>
    </row>
    <row r="5" spans="1:2" ht="112.15" customHeight="1">
      <c r="A5" s="190" t="s">
        <v>672</v>
      </c>
      <c r="B5" s="257">
        <v>17.3078</v>
      </c>
    </row>
    <row r="6" spans="1:2" ht="112.15" customHeight="1">
      <c r="A6" s="190" t="s">
        <v>673</v>
      </c>
      <c r="B6" s="257">
        <v>6.2093999999999996</v>
      </c>
    </row>
    <row r="7" spans="1:2" ht="112.15" customHeight="1">
      <c r="A7" s="190" t="s">
        <v>674</v>
      </c>
      <c r="B7" s="257">
        <v>1.35</v>
      </c>
    </row>
    <row r="8" spans="1:2" ht="112.15" customHeight="1">
      <c r="A8" s="131" t="s">
        <v>145</v>
      </c>
      <c r="B8" s="258">
        <v>0.09</v>
      </c>
    </row>
    <row r="9" spans="1:2" ht="112.15" customHeight="1">
      <c r="A9" s="190" t="s">
        <v>675</v>
      </c>
      <c r="B9" s="257">
        <f>B5+B6-B7</f>
        <v>22.167199999999998</v>
      </c>
    </row>
    <row r="10" spans="1:2" ht="14.25">
      <c r="A10" s="132" t="s">
        <v>146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2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556"/>
  <sheetViews>
    <sheetView zoomScaleNormal="100" zoomScaleSheetLayoutView="55" workbookViewId="0">
      <pane xSplit="1" ySplit="5" topLeftCell="B483" activePane="bottomRight" state="frozen"/>
      <selection pane="topRight" activeCell="B1" sqref="B1"/>
      <selection pane="bottomLeft" activeCell="A6" sqref="A6"/>
      <selection pane="bottomRight" activeCell="G470" sqref="G470"/>
    </sheetView>
  </sheetViews>
  <sheetFormatPr defaultRowHeight="19.5" customHeight="1"/>
  <cols>
    <col min="1" max="1" width="33" style="269" customWidth="1"/>
    <col min="2" max="2" width="19.25" style="269" customWidth="1"/>
    <col min="3" max="3" width="17.25" style="269" customWidth="1"/>
    <col min="4" max="4" width="16.875" style="269" customWidth="1"/>
    <col min="5" max="16384" width="9" style="269"/>
  </cols>
  <sheetData>
    <row r="1" spans="1:4" ht="19.5" customHeight="1">
      <c r="A1" s="273" t="s">
        <v>199</v>
      </c>
      <c r="B1" s="273"/>
      <c r="C1" s="273"/>
    </row>
    <row r="2" spans="1:4" ht="38.25" customHeight="1">
      <c r="A2" s="280" t="s">
        <v>216</v>
      </c>
      <c r="B2" s="280"/>
      <c r="C2" s="280"/>
      <c r="D2" s="280"/>
    </row>
    <row r="3" spans="1:4" ht="21" customHeight="1">
      <c r="A3" s="274"/>
      <c r="B3" s="274"/>
      <c r="C3" s="274"/>
      <c r="D3" s="274"/>
    </row>
    <row r="4" spans="1:4" ht="21" customHeight="1">
      <c r="A4" s="260"/>
      <c r="B4" s="260"/>
      <c r="C4" s="260"/>
      <c r="D4" s="261" t="s">
        <v>0</v>
      </c>
    </row>
    <row r="5" spans="1:4" ht="24.75" customHeight="1">
      <c r="A5" s="262" t="s">
        <v>1</v>
      </c>
      <c r="B5" s="262" t="s">
        <v>147</v>
      </c>
      <c r="C5" s="262" t="s">
        <v>148</v>
      </c>
      <c r="D5" s="262" t="s">
        <v>150</v>
      </c>
    </row>
    <row r="6" spans="1:4" ht="19.5" customHeight="1">
      <c r="A6" s="263" t="s">
        <v>217</v>
      </c>
      <c r="B6" s="264">
        <v>39478</v>
      </c>
      <c r="C6" s="265">
        <v>37013</v>
      </c>
      <c r="D6" s="266">
        <f>(C6-B6)/B6</f>
        <v>-6.2439839910836417E-2</v>
      </c>
    </row>
    <row r="7" spans="1:4" ht="19.5" customHeight="1">
      <c r="A7" s="267" t="s">
        <v>218</v>
      </c>
      <c r="B7" s="264">
        <v>1225.2443800000001</v>
      </c>
      <c r="C7" s="265">
        <v>1247.2443800000001</v>
      </c>
      <c r="D7" s="266">
        <f t="shared" ref="D7:D70" si="0">(C7-B7)/B7</f>
        <v>1.7955601640874286E-2</v>
      </c>
    </row>
    <row r="8" spans="1:4" ht="19.5" customHeight="1">
      <c r="A8" s="267" t="s">
        <v>219</v>
      </c>
      <c r="B8" s="264">
        <v>289.16262999999998</v>
      </c>
      <c r="C8" s="265">
        <v>289.16262999999998</v>
      </c>
      <c r="D8" s="266"/>
    </row>
    <row r="9" spans="1:4" ht="19.5" customHeight="1">
      <c r="A9" s="267" t="s">
        <v>220</v>
      </c>
      <c r="B9" s="264">
        <v>323.41000000000003</v>
      </c>
      <c r="C9" s="265">
        <v>345.41</v>
      </c>
      <c r="D9" s="266">
        <f t="shared" si="0"/>
        <v>6.8025107448749261E-2</v>
      </c>
    </row>
    <row r="10" spans="1:4" ht="19.5" customHeight="1">
      <c r="A10" s="267" t="s">
        <v>221</v>
      </c>
      <c r="B10" s="264">
        <v>36</v>
      </c>
      <c r="C10" s="265">
        <v>36</v>
      </c>
      <c r="D10" s="266"/>
    </row>
    <row r="11" spans="1:4" ht="19.5" customHeight="1">
      <c r="A11" s="267" t="s">
        <v>222</v>
      </c>
      <c r="B11" s="264">
        <v>102</v>
      </c>
      <c r="C11" s="265">
        <v>102</v>
      </c>
      <c r="D11" s="266"/>
    </row>
    <row r="12" spans="1:4" ht="19.5" customHeight="1">
      <c r="A12" s="267" t="s">
        <v>223</v>
      </c>
      <c r="B12" s="264">
        <v>105.8</v>
      </c>
      <c r="C12" s="265">
        <v>105.8</v>
      </c>
      <c r="D12" s="266"/>
    </row>
    <row r="13" spans="1:4" ht="19.5" customHeight="1">
      <c r="A13" s="267" t="s">
        <v>224</v>
      </c>
      <c r="B13" s="264">
        <v>15</v>
      </c>
      <c r="C13" s="265">
        <v>15</v>
      </c>
      <c r="D13" s="266"/>
    </row>
    <row r="14" spans="1:4" ht="19.5" customHeight="1">
      <c r="A14" s="263" t="s">
        <v>225</v>
      </c>
      <c r="B14" s="264">
        <v>30</v>
      </c>
      <c r="C14" s="265">
        <v>30</v>
      </c>
      <c r="D14" s="266"/>
    </row>
    <row r="15" spans="1:4" ht="19.5" customHeight="1">
      <c r="A15" s="263" t="s">
        <v>226</v>
      </c>
      <c r="B15" s="264">
        <v>3</v>
      </c>
      <c r="C15" s="265">
        <v>3</v>
      </c>
      <c r="D15" s="266"/>
    </row>
    <row r="16" spans="1:4" ht="19.5" customHeight="1">
      <c r="A16" s="263" t="s">
        <v>227</v>
      </c>
      <c r="B16" s="264">
        <v>166.17175</v>
      </c>
      <c r="C16" s="265">
        <v>166.17175</v>
      </c>
      <c r="D16" s="266"/>
    </row>
    <row r="17" spans="1:4" ht="19.5" customHeight="1">
      <c r="A17" s="263" t="s">
        <v>228</v>
      </c>
      <c r="B17" s="264">
        <v>154.69999999999999</v>
      </c>
      <c r="C17" s="265">
        <v>154.69999999999999</v>
      </c>
      <c r="D17" s="266"/>
    </row>
    <row r="18" spans="1:4" ht="19.5" customHeight="1">
      <c r="A18" s="263" t="s">
        <v>229</v>
      </c>
      <c r="B18" s="264">
        <v>497.21050999999994</v>
      </c>
      <c r="C18" s="265">
        <v>497.21050999999994</v>
      </c>
      <c r="D18" s="266"/>
    </row>
    <row r="19" spans="1:4" ht="19.5" customHeight="1">
      <c r="A19" s="263" t="s">
        <v>219</v>
      </c>
      <c r="B19" s="264">
        <v>276.74051000000003</v>
      </c>
      <c r="C19" s="265">
        <v>276.74051000000003</v>
      </c>
      <c r="D19" s="266"/>
    </row>
    <row r="20" spans="1:4" ht="19.5" customHeight="1">
      <c r="A20" s="267" t="s">
        <v>220</v>
      </c>
      <c r="B20" s="264">
        <v>119.2</v>
      </c>
      <c r="C20" s="265">
        <v>119.2</v>
      </c>
      <c r="D20" s="266"/>
    </row>
    <row r="21" spans="1:4" ht="19.5" customHeight="1">
      <c r="A21" s="267" t="s">
        <v>230</v>
      </c>
      <c r="B21" s="264">
        <v>43</v>
      </c>
      <c r="C21" s="265">
        <v>43</v>
      </c>
      <c r="D21" s="266"/>
    </row>
    <row r="22" spans="1:4" ht="19.5" customHeight="1">
      <c r="A22" s="267" t="s">
        <v>231</v>
      </c>
      <c r="B22" s="264">
        <v>51.27</v>
      </c>
      <c r="C22" s="265">
        <v>51.27</v>
      </c>
      <c r="D22" s="266"/>
    </row>
    <row r="23" spans="1:4" ht="19.5" customHeight="1">
      <c r="A23" s="267" t="s">
        <v>232</v>
      </c>
      <c r="B23" s="264">
        <v>7</v>
      </c>
      <c r="C23" s="265">
        <v>7</v>
      </c>
      <c r="D23" s="266"/>
    </row>
    <row r="24" spans="1:4" ht="19.5" customHeight="1">
      <c r="A24" s="267" t="s">
        <v>233</v>
      </c>
      <c r="B24" s="264">
        <v>23825.659443000004</v>
      </c>
      <c r="C24" s="265">
        <v>19483.659443000004</v>
      </c>
      <c r="D24" s="266">
        <f t="shared" si="0"/>
        <v>-0.18224049623422628</v>
      </c>
    </row>
    <row r="25" spans="1:4" ht="19.5" customHeight="1">
      <c r="A25" s="267" t="s">
        <v>219</v>
      </c>
      <c r="B25" s="264">
        <v>21339.963532999998</v>
      </c>
      <c r="C25" s="265">
        <v>16653.963532999998</v>
      </c>
      <c r="D25" s="266">
        <f t="shared" si="0"/>
        <v>-0.21958800411039112</v>
      </c>
    </row>
    <row r="26" spans="1:4" ht="19.5" customHeight="1">
      <c r="A26" s="267" t="s">
        <v>220</v>
      </c>
      <c r="B26" s="264">
        <v>1129.5519999999999</v>
      </c>
      <c r="C26" s="265">
        <v>1197.5519999999999</v>
      </c>
      <c r="D26" s="266">
        <f t="shared" si="0"/>
        <v>6.0200858393416157E-2</v>
      </c>
    </row>
    <row r="27" spans="1:4" ht="19.5" customHeight="1">
      <c r="A27" s="267" t="s">
        <v>234</v>
      </c>
      <c r="B27" s="264">
        <v>478.15450999999996</v>
      </c>
      <c r="C27" s="265">
        <v>536.15450999999996</v>
      </c>
      <c r="D27" s="266">
        <f t="shared" si="0"/>
        <v>0.12129970289310876</v>
      </c>
    </row>
    <row r="28" spans="1:4" ht="19.5" customHeight="1">
      <c r="A28" s="267" t="s">
        <v>235</v>
      </c>
      <c r="B28" s="264">
        <v>85.8</v>
      </c>
      <c r="C28" s="265">
        <v>97.8</v>
      </c>
      <c r="D28" s="266">
        <f t="shared" si="0"/>
        <v>0.13986013986013987</v>
      </c>
    </row>
    <row r="29" spans="1:4" ht="19.5" customHeight="1">
      <c r="A29" s="267" t="s">
        <v>227</v>
      </c>
      <c r="B29" s="264">
        <v>132.74940000000001</v>
      </c>
      <c r="C29" s="265">
        <v>132.74940000000001</v>
      </c>
      <c r="D29" s="266"/>
    </row>
    <row r="30" spans="1:4" ht="19.5" customHeight="1">
      <c r="A30" s="267" t="s">
        <v>236</v>
      </c>
      <c r="B30" s="264">
        <v>659.44</v>
      </c>
      <c r="C30" s="265">
        <v>865.44</v>
      </c>
      <c r="D30" s="266">
        <f t="shared" si="0"/>
        <v>0.31238626713575152</v>
      </c>
    </row>
    <row r="31" spans="1:4" ht="19.5" customHeight="1">
      <c r="A31" s="267" t="s">
        <v>237</v>
      </c>
      <c r="B31" s="264">
        <v>549.06329400000004</v>
      </c>
      <c r="C31" s="265">
        <v>599.06329400000004</v>
      </c>
      <c r="D31" s="266">
        <f t="shared" si="0"/>
        <v>9.1064182483850384E-2</v>
      </c>
    </row>
    <row r="32" spans="1:4" ht="19.5" customHeight="1">
      <c r="A32" s="267" t="s">
        <v>219</v>
      </c>
      <c r="B32" s="264">
        <v>260.06329399999998</v>
      </c>
      <c r="C32" s="265">
        <v>260.06329399999998</v>
      </c>
      <c r="D32" s="266"/>
    </row>
    <row r="33" spans="1:4" ht="19.5" customHeight="1">
      <c r="A33" s="267" t="s">
        <v>220</v>
      </c>
      <c r="B33" s="264">
        <v>25</v>
      </c>
      <c r="C33" s="265">
        <v>25</v>
      </c>
      <c r="D33" s="266"/>
    </row>
    <row r="34" spans="1:4" ht="19.5" customHeight="1">
      <c r="A34" s="267" t="s">
        <v>797</v>
      </c>
      <c r="B34" s="264"/>
      <c r="C34" s="265">
        <v>50</v>
      </c>
      <c r="D34" s="266"/>
    </row>
    <row r="35" spans="1:4" ht="19.5" customHeight="1">
      <c r="A35" s="267" t="s">
        <v>238</v>
      </c>
      <c r="B35" s="264">
        <v>264</v>
      </c>
      <c r="C35" s="265">
        <v>264</v>
      </c>
      <c r="D35" s="266"/>
    </row>
    <row r="36" spans="1:4" ht="19.5" customHeight="1">
      <c r="A36" s="267" t="s">
        <v>239</v>
      </c>
      <c r="B36" s="264">
        <v>434.95812599999999</v>
      </c>
      <c r="C36" s="265">
        <v>475.95812599999999</v>
      </c>
      <c r="D36" s="266">
        <f t="shared" si="0"/>
        <v>9.4261947413301114E-2</v>
      </c>
    </row>
    <row r="37" spans="1:4" ht="19.5" customHeight="1">
      <c r="A37" s="267" t="s">
        <v>219</v>
      </c>
      <c r="B37" s="264">
        <v>157.008126</v>
      </c>
      <c r="C37" s="265">
        <v>157.008126</v>
      </c>
      <c r="D37" s="266"/>
    </row>
    <row r="38" spans="1:4" ht="19.5" customHeight="1">
      <c r="A38" s="267" t="s">
        <v>240</v>
      </c>
      <c r="B38" s="264">
        <v>11</v>
      </c>
      <c r="C38" s="265">
        <v>11</v>
      </c>
      <c r="D38" s="266"/>
    </row>
    <row r="39" spans="1:4" ht="19.5" customHeight="1">
      <c r="A39" s="267" t="s">
        <v>241</v>
      </c>
      <c r="B39" s="264">
        <v>85</v>
      </c>
      <c r="C39" s="265">
        <v>106</v>
      </c>
      <c r="D39" s="266">
        <f t="shared" si="0"/>
        <v>0.24705882352941178</v>
      </c>
    </row>
    <row r="40" spans="1:4" ht="19.5" customHeight="1">
      <c r="A40" s="267" t="s">
        <v>242</v>
      </c>
      <c r="B40" s="264">
        <v>62</v>
      </c>
      <c r="C40" s="265">
        <v>62</v>
      </c>
      <c r="D40" s="266"/>
    </row>
    <row r="41" spans="1:4" ht="19.5" customHeight="1">
      <c r="A41" s="267" t="s">
        <v>243</v>
      </c>
      <c r="B41" s="264">
        <v>119.95</v>
      </c>
      <c r="C41" s="265">
        <v>139.94999999999999</v>
      </c>
      <c r="D41" s="266">
        <f t="shared" si="0"/>
        <v>0.16673614005835752</v>
      </c>
    </row>
    <row r="42" spans="1:4" ht="19.5" customHeight="1">
      <c r="A42" s="267" t="s">
        <v>244</v>
      </c>
      <c r="B42" s="264">
        <v>2038.1828230000001</v>
      </c>
      <c r="C42" s="265">
        <v>2639.1828230000001</v>
      </c>
      <c r="D42" s="266">
        <f t="shared" si="0"/>
        <v>0.29487050583391161</v>
      </c>
    </row>
    <row r="43" spans="1:4" ht="19.5" customHeight="1">
      <c r="A43" s="267" t="s">
        <v>219</v>
      </c>
      <c r="B43" s="264">
        <v>692.27732300000002</v>
      </c>
      <c r="C43" s="265">
        <v>692.27732300000002</v>
      </c>
      <c r="D43" s="266"/>
    </row>
    <row r="44" spans="1:4" ht="19.5" customHeight="1">
      <c r="A44" s="267" t="s">
        <v>220</v>
      </c>
      <c r="B44" s="264">
        <v>671</v>
      </c>
      <c r="C44" s="265">
        <v>1173</v>
      </c>
      <c r="D44" s="266">
        <f t="shared" si="0"/>
        <v>0.74813710879284645</v>
      </c>
    </row>
    <row r="45" spans="1:4" ht="19.5" customHeight="1">
      <c r="A45" s="267" t="s">
        <v>245</v>
      </c>
      <c r="B45" s="264">
        <v>60</v>
      </c>
      <c r="C45" s="265">
        <v>110</v>
      </c>
      <c r="D45" s="266">
        <f t="shared" si="0"/>
        <v>0.83333333333333337</v>
      </c>
    </row>
    <row r="46" spans="1:4" ht="19.5" customHeight="1">
      <c r="A46" s="267" t="s">
        <v>246</v>
      </c>
      <c r="B46" s="264">
        <v>70</v>
      </c>
      <c r="C46" s="265">
        <v>70</v>
      </c>
      <c r="D46" s="266"/>
    </row>
    <row r="47" spans="1:4" ht="19.5" customHeight="1">
      <c r="A47" s="267" t="s">
        <v>247</v>
      </c>
      <c r="B47" s="264">
        <v>42</v>
      </c>
      <c r="C47" s="265">
        <v>42</v>
      </c>
      <c r="D47" s="266"/>
    </row>
    <row r="48" spans="1:4" ht="19.5" customHeight="1">
      <c r="A48" s="267" t="s">
        <v>248</v>
      </c>
      <c r="B48" s="264">
        <v>400</v>
      </c>
      <c r="C48" s="265">
        <v>400</v>
      </c>
      <c r="D48" s="266"/>
    </row>
    <row r="49" spans="1:4" ht="19.5" customHeight="1">
      <c r="A49" s="267" t="s">
        <v>249</v>
      </c>
      <c r="B49" s="264">
        <v>102.9055</v>
      </c>
      <c r="C49" s="265">
        <v>151.90550000000002</v>
      </c>
      <c r="D49" s="266">
        <f t="shared" si="0"/>
        <v>0.47616502519301701</v>
      </c>
    </row>
    <row r="50" spans="1:4" ht="19.5" customHeight="1">
      <c r="A50" s="267" t="s">
        <v>250</v>
      </c>
      <c r="B50" s="264">
        <v>1872</v>
      </c>
      <c r="C50" s="265">
        <v>1872</v>
      </c>
      <c r="D50" s="266"/>
    </row>
    <row r="51" spans="1:4" ht="19.5" customHeight="1">
      <c r="A51" s="267" t="s">
        <v>251</v>
      </c>
      <c r="B51" s="264">
        <v>1872</v>
      </c>
      <c r="C51" s="265">
        <v>1872</v>
      </c>
      <c r="D51" s="266"/>
    </row>
    <row r="52" spans="1:4" ht="19.5" customHeight="1">
      <c r="A52" s="267" t="s">
        <v>252</v>
      </c>
      <c r="B52" s="264">
        <v>711.21108600000002</v>
      </c>
      <c r="C52" s="265">
        <v>939.21108600000002</v>
      </c>
      <c r="D52" s="266">
        <f t="shared" si="0"/>
        <v>0.32057992976785515</v>
      </c>
    </row>
    <row r="53" spans="1:4" ht="19.5" customHeight="1">
      <c r="A53" s="267" t="s">
        <v>219</v>
      </c>
      <c r="B53" s="264">
        <v>245.29108599999998</v>
      </c>
      <c r="C53" s="265">
        <v>245.29108599999998</v>
      </c>
      <c r="D53" s="266"/>
    </row>
    <row r="54" spans="1:4" ht="19.5" customHeight="1">
      <c r="A54" s="267" t="s">
        <v>253</v>
      </c>
      <c r="B54" s="264">
        <v>460.42</v>
      </c>
      <c r="C54" s="265">
        <v>474.42</v>
      </c>
      <c r="D54" s="266">
        <f t="shared" si="0"/>
        <v>3.0407019677685592E-2</v>
      </c>
    </row>
    <row r="55" spans="1:4" ht="19.5" customHeight="1">
      <c r="A55" s="263" t="s">
        <v>254</v>
      </c>
      <c r="B55" s="264">
        <v>5.5</v>
      </c>
      <c r="C55" s="265">
        <v>5.5</v>
      </c>
      <c r="D55" s="266"/>
    </row>
    <row r="56" spans="1:4" ht="19.5" customHeight="1">
      <c r="A56" s="263" t="s">
        <v>798</v>
      </c>
      <c r="B56" s="264"/>
      <c r="C56" s="265">
        <v>214</v>
      </c>
      <c r="D56" s="266"/>
    </row>
    <row r="57" spans="1:4" ht="19.5" customHeight="1">
      <c r="A57" s="267" t="s">
        <v>255</v>
      </c>
      <c r="B57" s="264">
        <v>269.14999999999998</v>
      </c>
      <c r="C57" s="265">
        <v>374.15</v>
      </c>
      <c r="D57" s="266">
        <f t="shared" si="0"/>
        <v>0.39011703511053319</v>
      </c>
    </row>
    <row r="58" spans="1:4" ht="19.5" customHeight="1">
      <c r="A58" s="267" t="s">
        <v>799</v>
      </c>
      <c r="B58" s="264"/>
      <c r="C58" s="265">
        <v>76</v>
      </c>
      <c r="D58" s="266"/>
    </row>
    <row r="59" spans="1:4" ht="19.5" customHeight="1">
      <c r="A59" s="267" t="s">
        <v>256</v>
      </c>
      <c r="B59" s="264">
        <v>269.14999999999998</v>
      </c>
      <c r="C59" s="265">
        <v>298.14999999999998</v>
      </c>
      <c r="D59" s="266">
        <f t="shared" si="0"/>
        <v>0.10774660969719488</v>
      </c>
    </row>
    <row r="60" spans="1:4" ht="19.5" customHeight="1">
      <c r="A60" s="267" t="s">
        <v>257</v>
      </c>
      <c r="B60" s="264">
        <v>455.52422000000001</v>
      </c>
      <c r="C60" s="265">
        <v>477.52422000000001</v>
      </c>
      <c r="D60" s="266">
        <f t="shared" si="0"/>
        <v>4.8296004985201445E-2</v>
      </c>
    </row>
    <row r="61" spans="1:4" ht="19.5" customHeight="1">
      <c r="A61" s="267" t="s">
        <v>219</v>
      </c>
      <c r="B61" s="264">
        <v>238.78022000000001</v>
      </c>
      <c r="C61" s="265">
        <v>238.78022000000001</v>
      </c>
      <c r="D61" s="266"/>
    </row>
    <row r="62" spans="1:4" ht="19.5" customHeight="1">
      <c r="A62" s="267" t="s">
        <v>220</v>
      </c>
      <c r="B62" s="264"/>
      <c r="C62" s="265">
        <v>13</v>
      </c>
      <c r="D62" s="266"/>
    </row>
    <row r="63" spans="1:4" ht="19.5" customHeight="1">
      <c r="A63" s="267" t="s">
        <v>258</v>
      </c>
      <c r="B63" s="264">
        <v>95</v>
      </c>
      <c r="C63" s="265">
        <v>95</v>
      </c>
      <c r="D63" s="266"/>
    </row>
    <row r="64" spans="1:4" ht="19.5" customHeight="1">
      <c r="A64" s="267" t="s">
        <v>259</v>
      </c>
      <c r="B64" s="264">
        <v>121.744</v>
      </c>
      <c r="C64" s="265">
        <v>130.744</v>
      </c>
      <c r="D64" s="266">
        <f t="shared" si="0"/>
        <v>7.3925614403995268E-2</v>
      </c>
    </row>
    <row r="65" spans="1:4" ht="19.5" customHeight="1">
      <c r="A65" s="267" t="s">
        <v>260</v>
      </c>
      <c r="B65" s="264">
        <v>1318.7825419999999</v>
      </c>
      <c r="C65" s="265">
        <v>1560.7825419999999</v>
      </c>
      <c r="D65" s="266">
        <f t="shared" si="0"/>
        <v>0.18350258082200183</v>
      </c>
    </row>
    <row r="66" spans="1:4" ht="19.5" customHeight="1">
      <c r="A66" s="267" t="s">
        <v>219</v>
      </c>
      <c r="B66" s="264">
        <v>794.92254200000002</v>
      </c>
      <c r="C66" s="265">
        <v>794.92254200000002</v>
      </c>
      <c r="D66" s="266"/>
    </row>
    <row r="67" spans="1:4" ht="19.5" customHeight="1">
      <c r="A67" s="267" t="s">
        <v>220</v>
      </c>
      <c r="B67" s="264">
        <v>363.4</v>
      </c>
      <c r="C67" s="265">
        <v>399.4</v>
      </c>
      <c r="D67" s="266">
        <f t="shared" si="0"/>
        <v>9.9064391854705558E-2</v>
      </c>
    </row>
    <row r="68" spans="1:4" ht="19.5" customHeight="1">
      <c r="A68" s="267" t="s">
        <v>800</v>
      </c>
      <c r="B68" s="264"/>
      <c r="C68" s="265">
        <v>15</v>
      </c>
      <c r="D68" s="266"/>
    </row>
    <row r="69" spans="1:4" ht="19.5" customHeight="1">
      <c r="A69" s="267" t="s">
        <v>261</v>
      </c>
      <c r="B69" s="264">
        <v>115</v>
      </c>
      <c r="C69" s="265">
        <v>115</v>
      </c>
      <c r="D69" s="266"/>
    </row>
    <row r="70" spans="1:4" ht="19.5" customHeight="1">
      <c r="A70" s="267" t="s">
        <v>262</v>
      </c>
      <c r="B70" s="264">
        <v>45.46</v>
      </c>
      <c r="C70" s="265">
        <v>236.46</v>
      </c>
      <c r="D70" s="266">
        <f t="shared" si="0"/>
        <v>4.20149582050154</v>
      </c>
    </row>
    <row r="71" spans="1:4" ht="19.5" customHeight="1">
      <c r="A71" s="263" t="s">
        <v>263</v>
      </c>
      <c r="B71" s="264">
        <v>1204.156534</v>
      </c>
      <c r="C71" s="265">
        <v>1272.156534</v>
      </c>
      <c r="D71" s="266">
        <f t="shared" ref="D71:D133" si="1">(C71-B71)/B71</f>
        <v>5.6471063420729654E-2</v>
      </c>
    </row>
    <row r="72" spans="1:4" ht="19.5" customHeight="1">
      <c r="A72" s="267" t="s">
        <v>219</v>
      </c>
      <c r="B72" s="264">
        <v>1053.0065339999999</v>
      </c>
      <c r="C72" s="265">
        <v>1053.0065339999999</v>
      </c>
      <c r="D72" s="266"/>
    </row>
    <row r="73" spans="1:4" ht="19.5" customHeight="1">
      <c r="A73" s="267" t="s">
        <v>220</v>
      </c>
      <c r="B73" s="264">
        <v>16.149999999999999</v>
      </c>
      <c r="C73" s="265">
        <v>84.15</v>
      </c>
      <c r="D73" s="266">
        <f t="shared" si="1"/>
        <v>4.2105263157894743</v>
      </c>
    </row>
    <row r="74" spans="1:4" ht="19.5" customHeight="1">
      <c r="A74" s="267" t="s">
        <v>264</v>
      </c>
      <c r="B74" s="264">
        <v>10</v>
      </c>
      <c r="C74" s="265">
        <v>10</v>
      </c>
      <c r="D74" s="266"/>
    </row>
    <row r="75" spans="1:4" ht="19.5" customHeight="1">
      <c r="A75" s="267" t="s">
        <v>265</v>
      </c>
      <c r="B75" s="264">
        <v>65</v>
      </c>
      <c r="C75" s="265">
        <v>65</v>
      </c>
      <c r="D75" s="266"/>
    </row>
    <row r="76" spans="1:4" ht="19.5" customHeight="1">
      <c r="A76" s="267" t="s">
        <v>266</v>
      </c>
      <c r="B76" s="264">
        <v>60</v>
      </c>
      <c r="C76" s="265">
        <v>60</v>
      </c>
      <c r="D76" s="266"/>
    </row>
    <row r="77" spans="1:4" ht="19.5" customHeight="1">
      <c r="A77" s="267" t="s">
        <v>267</v>
      </c>
      <c r="B77" s="264">
        <v>103.3544</v>
      </c>
      <c r="C77" s="265">
        <v>136.3544</v>
      </c>
      <c r="D77" s="266">
        <f t="shared" si="1"/>
        <v>0.31928974480041489</v>
      </c>
    </row>
    <row r="78" spans="1:4" ht="19.5" customHeight="1">
      <c r="A78" s="267" t="s">
        <v>268</v>
      </c>
      <c r="B78" s="264">
        <v>62.9</v>
      </c>
      <c r="C78" s="265">
        <v>62.9</v>
      </c>
      <c r="D78" s="266"/>
    </row>
    <row r="79" spans="1:4" ht="19.5" customHeight="1">
      <c r="A79" s="267" t="s">
        <v>801</v>
      </c>
      <c r="B79" s="264"/>
      <c r="C79" s="265">
        <v>7</v>
      </c>
      <c r="D79" s="266"/>
    </row>
    <row r="80" spans="1:4" ht="19.5" customHeight="1">
      <c r="A80" s="267" t="s">
        <v>227</v>
      </c>
      <c r="B80" s="264">
        <v>40.4544</v>
      </c>
      <c r="C80" s="265">
        <v>40.4544</v>
      </c>
      <c r="D80" s="266"/>
    </row>
    <row r="81" spans="1:4" ht="19.5" customHeight="1">
      <c r="A81" s="267" t="s">
        <v>802</v>
      </c>
      <c r="B81" s="264"/>
      <c r="C81" s="265">
        <v>26</v>
      </c>
      <c r="D81" s="266"/>
    </row>
    <row r="82" spans="1:4" ht="19.5" customHeight="1">
      <c r="A82" s="267" t="s">
        <v>269</v>
      </c>
      <c r="B82" s="264">
        <v>7.73</v>
      </c>
      <c r="C82" s="265">
        <v>7.73</v>
      </c>
      <c r="D82" s="266"/>
    </row>
    <row r="83" spans="1:4" ht="19.5" customHeight="1">
      <c r="A83" s="267" t="s">
        <v>220</v>
      </c>
      <c r="B83" s="264">
        <v>7.73</v>
      </c>
      <c r="C83" s="265">
        <v>7.73</v>
      </c>
      <c r="D83" s="266"/>
    </row>
    <row r="84" spans="1:4" ht="19.5" customHeight="1">
      <c r="A84" s="267" t="s">
        <v>270</v>
      </c>
      <c r="B84" s="264">
        <v>217.60983999999999</v>
      </c>
      <c r="C84" s="265">
        <v>270.60983999999996</v>
      </c>
      <c r="D84" s="266">
        <f t="shared" si="1"/>
        <v>0.24355516276286024</v>
      </c>
    </row>
    <row r="85" spans="1:4" ht="19.5" customHeight="1">
      <c r="A85" s="267" t="s">
        <v>219</v>
      </c>
      <c r="B85" s="264">
        <v>119.10983999999999</v>
      </c>
      <c r="C85" s="265">
        <v>119.10983999999999</v>
      </c>
      <c r="D85" s="266"/>
    </row>
    <row r="86" spans="1:4" ht="19.5" customHeight="1">
      <c r="A86" s="267" t="s">
        <v>271</v>
      </c>
      <c r="B86" s="264">
        <v>51.5</v>
      </c>
      <c r="C86" s="265">
        <v>51.5</v>
      </c>
      <c r="D86" s="266"/>
    </row>
    <row r="87" spans="1:4" ht="19.5" customHeight="1">
      <c r="A87" s="263" t="s">
        <v>272</v>
      </c>
      <c r="B87" s="264">
        <v>47</v>
      </c>
      <c r="C87" s="265">
        <v>100</v>
      </c>
      <c r="D87" s="266">
        <f t="shared" si="1"/>
        <v>1.1276595744680851</v>
      </c>
    </row>
    <row r="88" spans="1:4" ht="19.5" customHeight="1">
      <c r="A88" s="267" t="s">
        <v>273</v>
      </c>
      <c r="B88" s="264">
        <v>83.548401999999996</v>
      </c>
      <c r="C88" s="265">
        <v>83.548401999999996</v>
      </c>
      <c r="D88" s="266"/>
    </row>
    <row r="89" spans="1:4" ht="19.5" customHeight="1">
      <c r="A89" s="267" t="s">
        <v>219</v>
      </c>
      <c r="B89" s="264">
        <v>54.548402000000003</v>
      </c>
      <c r="C89" s="265">
        <v>54.548402000000003</v>
      </c>
      <c r="D89" s="266"/>
    </row>
    <row r="90" spans="1:4" ht="19.5" customHeight="1">
      <c r="A90" s="267" t="s">
        <v>220</v>
      </c>
      <c r="B90" s="264">
        <v>17</v>
      </c>
      <c r="C90" s="265">
        <v>17</v>
      </c>
      <c r="D90" s="266"/>
    </row>
    <row r="91" spans="1:4" ht="19.5" customHeight="1">
      <c r="A91" s="267" t="s">
        <v>274</v>
      </c>
      <c r="B91" s="264">
        <v>12</v>
      </c>
      <c r="C91" s="265">
        <v>12</v>
      </c>
      <c r="D91" s="266"/>
    </row>
    <row r="92" spans="1:4" ht="19.5" customHeight="1">
      <c r="A92" s="267" t="s">
        <v>875</v>
      </c>
      <c r="B92" s="264"/>
      <c r="C92" s="265">
        <v>80</v>
      </c>
      <c r="D92" s="266"/>
    </row>
    <row r="93" spans="1:4" ht="19.5" customHeight="1">
      <c r="A93" s="267" t="s">
        <v>876</v>
      </c>
      <c r="B93" s="264"/>
      <c r="C93" s="265">
        <v>80</v>
      </c>
      <c r="D93" s="266"/>
    </row>
    <row r="94" spans="1:4" ht="19.5" customHeight="1">
      <c r="A94" s="267" t="s">
        <v>275</v>
      </c>
      <c r="B94" s="264">
        <v>1235.3425140000002</v>
      </c>
      <c r="C94" s="265">
        <v>1301.3425140000002</v>
      </c>
      <c r="D94" s="266">
        <f t="shared" si="1"/>
        <v>5.3426478286005136E-2</v>
      </c>
    </row>
    <row r="95" spans="1:4" ht="19.5" customHeight="1">
      <c r="A95" s="267" t="s">
        <v>219</v>
      </c>
      <c r="B95" s="264">
        <v>79.502514000000005</v>
      </c>
      <c r="C95" s="265">
        <v>79.502514000000005</v>
      </c>
      <c r="D95" s="266"/>
    </row>
    <row r="96" spans="1:4" ht="19.5" customHeight="1">
      <c r="A96" s="267" t="s">
        <v>220</v>
      </c>
      <c r="B96" s="264">
        <v>212</v>
      </c>
      <c r="C96" s="265">
        <v>222</v>
      </c>
      <c r="D96" s="266">
        <f t="shared" si="1"/>
        <v>4.716981132075472E-2</v>
      </c>
    </row>
    <row r="97" spans="1:4" ht="19.5" customHeight="1">
      <c r="A97" s="267" t="s">
        <v>276</v>
      </c>
      <c r="B97" s="264">
        <v>943.84</v>
      </c>
      <c r="C97" s="265">
        <v>999.84</v>
      </c>
      <c r="D97" s="266">
        <f t="shared" si="1"/>
        <v>5.933209018477708E-2</v>
      </c>
    </row>
    <row r="98" spans="1:4" ht="19.5" customHeight="1">
      <c r="A98" s="267" t="s">
        <v>277</v>
      </c>
      <c r="B98" s="264">
        <v>1036.7321930000001</v>
      </c>
      <c r="C98" s="265">
        <v>1052.7321930000001</v>
      </c>
      <c r="D98" s="266">
        <f t="shared" si="1"/>
        <v>1.5433108094869395E-2</v>
      </c>
    </row>
    <row r="99" spans="1:4" ht="19.5" customHeight="1">
      <c r="A99" s="267" t="s">
        <v>219</v>
      </c>
      <c r="B99" s="264">
        <v>510.13219299999997</v>
      </c>
      <c r="C99" s="265">
        <v>510.13219299999997</v>
      </c>
      <c r="D99" s="266"/>
    </row>
    <row r="100" spans="1:4" ht="19.5" customHeight="1">
      <c r="A100" s="267" t="s">
        <v>220</v>
      </c>
      <c r="B100" s="264">
        <v>526.6</v>
      </c>
      <c r="C100" s="265">
        <v>542.6</v>
      </c>
      <c r="D100" s="266">
        <f t="shared" si="1"/>
        <v>3.0383592859855677E-2</v>
      </c>
    </row>
    <row r="101" spans="1:4" ht="19.5" customHeight="1">
      <c r="A101" s="263" t="s">
        <v>278</v>
      </c>
      <c r="B101" s="264">
        <v>512</v>
      </c>
      <c r="C101" s="265">
        <v>542</v>
      </c>
      <c r="D101" s="266">
        <f t="shared" si="1"/>
        <v>5.859375E-2</v>
      </c>
    </row>
    <row r="102" spans="1:4" ht="19.5" customHeight="1">
      <c r="A102" s="267" t="s">
        <v>219</v>
      </c>
      <c r="B102" s="264">
        <v>177.79055700000001</v>
      </c>
      <c r="C102" s="265">
        <v>177.79055700000001</v>
      </c>
      <c r="D102" s="266"/>
    </row>
    <row r="103" spans="1:4" ht="19.5" customHeight="1">
      <c r="A103" s="263" t="s">
        <v>220</v>
      </c>
      <c r="B103" s="264">
        <v>334</v>
      </c>
      <c r="C103" s="265">
        <v>364</v>
      </c>
      <c r="D103" s="266">
        <f t="shared" si="1"/>
        <v>8.9820359281437126E-2</v>
      </c>
    </row>
    <row r="104" spans="1:4" ht="19.5" customHeight="1">
      <c r="A104" s="267" t="s">
        <v>279</v>
      </c>
      <c r="B104" s="264">
        <v>667.53732400000001</v>
      </c>
      <c r="C104" s="265">
        <v>702.53732400000001</v>
      </c>
      <c r="D104" s="266">
        <f t="shared" si="1"/>
        <v>5.2431525162179547E-2</v>
      </c>
    </row>
    <row r="105" spans="1:4" ht="19.5" customHeight="1">
      <c r="A105" s="267" t="s">
        <v>219</v>
      </c>
      <c r="B105" s="264">
        <v>93.537323999999998</v>
      </c>
      <c r="C105" s="265">
        <v>93.537323999999998</v>
      </c>
      <c r="D105" s="266"/>
    </row>
    <row r="106" spans="1:4" ht="19.5" customHeight="1">
      <c r="A106" s="267" t="s">
        <v>220</v>
      </c>
      <c r="B106" s="264">
        <v>294</v>
      </c>
      <c r="C106" s="265">
        <v>315</v>
      </c>
      <c r="D106" s="266">
        <f t="shared" si="1"/>
        <v>7.1428571428571425E-2</v>
      </c>
    </row>
    <row r="107" spans="1:4" ht="19.5" customHeight="1">
      <c r="A107" s="267" t="s">
        <v>280</v>
      </c>
      <c r="B107" s="264">
        <v>280</v>
      </c>
      <c r="C107" s="265">
        <v>294</v>
      </c>
      <c r="D107" s="266">
        <f t="shared" si="1"/>
        <v>0.05</v>
      </c>
    </row>
    <row r="108" spans="1:4" ht="19.5" customHeight="1">
      <c r="A108" s="267" t="s">
        <v>281</v>
      </c>
      <c r="B108" s="264">
        <v>120.09063</v>
      </c>
      <c r="C108" s="265">
        <v>120.09063</v>
      </c>
      <c r="D108" s="266"/>
    </row>
    <row r="109" spans="1:4" ht="19.5" customHeight="1">
      <c r="A109" s="267" t="s">
        <v>219</v>
      </c>
      <c r="B109" s="264">
        <v>92.090630000000004</v>
      </c>
      <c r="C109" s="265">
        <v>92.090630000000004</v>
      </c>
      <c r="D109" s="266"/>
    </row>
    <row r="110" spans="1:4" ht="19.5" customHeight="1">
      <c r="A110" s="267" t="s">
        <v>220</v>
      </c>
      <c r="B110" s="264">
        <v>28</v>
      </c>
      <c r="C110" s="265">
        <v>28</v>
      </c>
      <c r="D110" s="266"/>
    </row>
    <row r="111" spans="1:4" ht="19.5" customHeight="1">
      <c r="A111" s="267" t="s">
        <v>282</v>
      </c>
      <c r="B111" s="264">
        <v>985.93809999999996</v>
      </c>
      <c r="C111" s="265">
        <v>1117.9380999999998</v>
      </c>
      <c r="D111" s="266">
        <f t="shared" si="1"/>
        <v>0.13388264435667907</v>
      </c>
    </row>
    <row r="112" spans="1:4" ht="19.5" customHeight="1">
      <c r="A112" s="267" t="s">
        <v>219</v>
      </c>
      <c r="B112" s="264">
        <v>361.91649999999998</v>
      </c>
      <c r="C112" s="265">
        <v>361.91649999999998</v>
      </c>
      <c r="D112" s="266"/>
    </row>
    <row r="113" spans="1:4" ht="19.5" customHeight="1">
      <c r="A113" s="267" t="s">
        <v>220</v>
      </c>
      <c r="B113" s="264">
        <v>346.26</v>
      </c>
      <c r="C113" s="265">
        <v>456.26</v>
      </c>
      <c r="D113" s="266">
        <f t="shared" si="1"/>
        <v>0.31768035580199849</v>
      </c>
    </row>
    <row r="114" spans="1:4" ht="19.5" customHeight="1">
      <c r="A114" s="267" t="s">
        <v>283</v>
      </c>
      <c r="B114" s="264">
        <v>277.76159999999999</v>
      </c>
      <c r="C114" s="265">
        <v>299.76159999999999</v>
      </c>
      <c r="D114" s="266">
        <f t="shared" si="1"/>
        <v>7.9204612876653938E-2</v>
      </c>
    </row>
    <row r="115" spans="1:4" ht="19.5" customHeight="1">
      <c r="A115" s="267" t="s">
        <v>284</v>
      </c>
      <c r="B115" s="264">
        <v>105.5</v>
      </c>
      <c r="C115" s="265">
        <v>158.5</v>
      </c>
      <c r="D115" s="266">
        <f t="shared" si="1"/>
        <v>0.50236966824644547</v>
      </c>
    </row>
    <row r="116" spans="1:4" ht="19.5" customHeight="1">
      <c r="A116" s="267" t="s">
        <v>285</v>
      </c>
      <c r="B116" s="264">
        <v>105.5</v>
      </c>
      <c r="C116" s="265">
        <v>158.5</v>
      </c>
      <c r="D116" s="266">
        <f t="shared" si="1"/>
        <v>0.50236966824644547</v>
      </c>
    </row>
    <row r="117" spans="1:4" ht="19.5" customHeight="1">
      <c r="A117" s="267" t="s">
        <v>286</v>
      </c>
      <c r="B117" s="264">
        <v>7.3</v>
      </c>
      <c r="C117" s="265">
        <v>10.3</v>
      </c>
      <c r="D117" s="266">
        <f t="shared" si="1"/>
        <v>0.41095890410958918</v>
      </c>
    </row>
    <row r="118" spans="1:4" ht="19.5" customHeight="1">
      <c r="A118" s="267" t="s">
        <v>287</v>
      </c>
      <c r="B118" s="264">
        <v>7.3</v>
      </c>
      <c r="C118" s="265">
        <v>10.3</v>
      </c>
      <c r="D118" s="266">
        <f t="shared" si="1"/>
        <v>0.41095890410958918</v>
      </c>
    </row>
    <row r="119" spans="1:4" ht="19.5" customHeight="1">
      <c r="A119" s="267" t="s">
        <v>877</v>
      </c>
      <c r="B119" s="264"/>
      <c r="C119" s="265">
        <v>3</v>
      </c>
      <c r="D119" s="266"/>
    </row>
    <row r="120" spans="1:4" ht="19.5" customHeight="1">
      <c r="A120" s="267" t="s">
        <v>288</v>
      </c>
      <c r="B120" s="264">
        <v>7.3</v>
      </c>
      <c r="C120" s="265">
        <v>7.3</v>
      </c>
      <c r="D120" s="266"/>
    </row>
    <row r="121" spans="1:4" ht="19.5" customHeight="1">
      <c r="A121" s="267" t="s">
        <v>289</v>
      </c>
      <c r="B121" s="264">
        <v>10743</v>
      </c>
      <c r="C121" s="265">
        <v>13100</v>
      </c>
      <c r="D121" s="266">
        <f t="shared" si="1"/>
        <v>0.21939867820906636</v>
      </c>
    </row>
    <row r="122" spans="1:4" ht="19.5" customHeight="1">
      <c r="A122" s="267" t="s">
        <v>290</v>
      </c>
      <c r="B122" s="264">
        <v>43</v>
      </c>
      <c r="C122" s="265">
        <v>43</v>
      </c>
      <c r="D122" s="266"/>
    </row>
    <row r="123" spans="1:4" ht="19.5" customHeight="1">
      <c r="A123" s="267" t="s">
        <v>291</v>
      </c>
      <c r="B123" s="264">
        <v>43</v>
      </c>
      <c r="C123" s="265">
        <v>43</v>
      </c>
      <c r="D123" s="266"/>
    </row>
    <row r="124" spans="1:4" ht="19.5" customHeight="1">
      <c r="A124" s="267" t="s">
        <v>292</v>
      </c>
      <c r="B124" s="264">
        <v>7845.7202299999999</v>
      </c>
      <c r="C124" s="265">
        <v>9399.720229999999</v>
      </c>
      <c r="D124" s="266">
        <f t="shared" si="1"/>
        <v>0.19806976981640334</v>
      </c>
    </row>
    <row r="125" spans="1:4" ht="19.5" customHeight="1">
      <c r="A125" s="267" t="s">
        <v>219</v>
      </c>
      <c r="B125" s="264">
        <v>4159.9917299999997</v>
      </c>
      <c r="C125" s="265">
        <v>4159.9917299999997</v>
      </c>
      <c r="D125" s="266"/>
    </row>
    <row r="126" spans="1:4" ht="19.5" customHeight="1">
      <c r="A126" s="267" t="s">
        <v>220</v>
      </c>
      <c r="B126" s="264">
        <v>1157.4000000000001</v>
      </c>
      <c r="C126" s="265">
        <v>1163.4000000000001</v>
      </c>
      <c r="D126" s="266">
        <f t="shared" si="1"/>
        <v>5.184033177812338E-3</v>
      </c>
    </row>
    <row r="127" spans="1:4" ht="19.5" customHeight="1">
      <c r="A127" s="267" t="s">
        <v>293</v>
      </c>
      <c r="B127" s="264">
        <v>366.375</v>
      </c>
      <c r="C127" s="265">
        <v>366.375</v>
      </c>
      <c r="D127" s="266"/>
    </row>
    <row r="128" spans="1:4" ht="19.5" customHeight="1">
      <c r="A128" s="267" t="s">
        <v>294</v>
      </c>
      <c r="B128" s="264">
        <v>174</v>
      </c>
      <c r="C128" s="265">
        <v>174</v>
      </c>
      <c r="D128" s="266"/>
    </row>
    <row r="129" spans="1:4" ht="19.5" customHeight="1">
      <c r="A129" s="267" t="s">
        <v>295</v>
      </c>
      <c r="B129" s="264">
        <v>109</v>
      </c>
      <c r="C129" s="265">
        <v>109</v>
      </c>
      <c r="D129" s="266"/>
    </row>
    <row r="130" spans="1:4" ht="19.5" customHeight="1">
      <c r="A130" s="267" t="s">
        <v>296</v>
      </c>
      <c r="B130" s="264">
        <v>14</v>
      </c>
      <c r="C130" s="265">
        <v>14</v>
      </c>
      <c r="D130" s="266"/>
    </row>
    <row r="131" spans="1:4" ht="19.5" customHeight="1">
      <c r="A131" s="267" t="s">
        <v>297</v>
      </c>
      <c r="B131" s="264">
        <v>5</v>
      </c>
      <c r="C131" s="265">
        <v>33</v>
      </c>
      <c r="D131" s="266">
        <f t="shared" si="1"/>
        <v>5.6</v>
      </c>
    </row>
    <row r="132" spans="1:4" ht="19.5" customHeight="1">
      <c r="A132" s="267" t="s">
        <v>298</v>
      </c>
      <c r="B132" s="264">
        <v>10</v>
      </c>
      <c r="C132" s="265">
        <v>25</v>
      </c>
      <c r="D132" s="266">
        <f t="shared" si="1"/>
        <v>1.5</v>
      </c>
    </row>
    <row r="133" spans="1:4" ht="19.5" customHeight="1">
      <c r="A133" s="267" t="s">
        <v>299</v>
      </c>
      <c r="B133" s="264">
        <v>1395</v>
      </c>
      <c r="C133" s="265">
        <v>1530</v>
      </c>
      <c r="D133" s="266">
        <f t="shared" si="1"/>
        <v>9.6774193548387094E-2</v>
      </c>
    </row>
    <row r="134" spans="1:4" ht="19.5" customHeight="1">
      <c r="A134" s="267" t="s">
        <v>300</v>
      </c>
      <c r="B134" s="264">
        <v>8</v>
      </c>
      <c r="C134" s="265">
        <v>8</v>
      </c>
      <c r="D134" s="266"/>
    </row>
    <row r="135" spans="1:4" ht="19.5" customHeight="1">
      <c r="A135" s="267" t="s">
        <v>301</v>
      </c>
      <c r="B135" s="264">
        <v>198</v>
      </c>
      <c r="C135" s="265">
        <v>198</v>
      </c>
      <c r="D135" s="266"/>
    </row>
    <row r="136" spans="1:4" ht="19.5" customHeight="1">
      <c r="A136" s="267" t="s">
        <v>302</v>
      </c>
      <c r="B136" s="264">
        <v>150</v>
      </c>
      <c r="C136" s="265">
        <v>150</v>
      </c>
      <c r="D136" s="266"/>
    </row>
    <row r="137" spans="1:4" ht="19.5" customHeight="1">
      <c r="A137" s="267" t="s">
        <v>303</v>
      </c>
      <c r="B137" s="264">
        <v>98.953500000000005</v>
      </c>
      <c r="C137" s="265">
        <v>1468.9535000000001</v>
      </c>
      <c r="D137" s="266">
        <f t="shared" ref="D137:D197" si="2">(C137-B137)/B137</f>
        <v>13.844886739731287</v>
      </c>
    </row>
    <row r="138" spans="1:4" ht="19.5" customHeight="1">
      <c r="A138" s="267" t="s">
        <v>304</v>
      </c>
      <c r="B138" s="264">
        <v>784.67449299999998</v>
      </c>
      <c r="C138" s="265">
        <v>1135.674493</v>
      </c>
      <c r="D138" s="266">
        <f t="shared" si="2"/>
        <v>0.44731924273215801</v>
      </c>
    </row>
    <row r="139" spans="1:4" ht="19.5" customHeight="1">
      <c r="A139" s="267" t="s">
        <v>219</v>
      </c>
      <c r="B139" s="264">
        <v>606.69449299999997</v>
      </c>
      <c r="C139" s="265">
        <v>606.69449299999997</v>
      </c>
      <c r="D139" s="266"/>
    </row>
    <row r="140" spans="1:4" ht="19.5" customHeight="1">
      <c r="A140" s="267" t="s">
        <v>220</v>
      </c>
      <c r="B140" s="264">
        <v>99.98</v>
      </c>
      <c r="C140" s="265">
        <v>99.98</v>
      </c>
      <c r="D140" s="266"/>
    </row>
    <row r="141" spans="1:4" ht="19.5" customHeight="1">
      <c r="A141" s="267" t="s">
        <v>305</v>
      </c>
      <c r="B141" s="264">
        <v>17</v>
      </c>
      <c r="C141" s="265">
        <v>17</v>
      </c>
      <c r="D141" s="266"/>
    </row>
    <row r="142" spans="1:4" ht="19.5" customHeight="1">
      <c r="A142" s="267" t="s">
        <v>306</v>
      </c>
      <c r="B142" s="264">
        <v>10</v>
      </c>
      <c r="C142" s="265">
        <v>10</v>
      </c>
      <c r="D142" s="266"/>
    </row>
    <row r="143" spans="1:4" ht="19.5" customHeight="1">
      <c r="A143" s="267" t="s">
        <v>307</v>
      </c>
      <c r="B143" s="264">
        <v>8</v>
      </c>
      <c r="C143" s="265">
        <v>8</v>
      </c>
      <c r="D143" s="266"/>
    </row>
    <row r="144" spans="1:4" ht="19.5" customHeight="1">
      <c r="A144" s="267" t="s">
        <v>308</v>
      </c>
      <c r="B144" s="264">
        <v>5</v>
      </c>
      <c r="C144" s="265">
        <v>5</v>
      </c>
      <c r="D144" s="266"/>
    </row>
    <row r="145" spans="1:4" ht="19.5" customHeight="1">
      <c r="A145" s="267" t="s">
        <v>309</v>
      </c>
      <c r="B145" s="264">
        <v>38</v>
      </c>
      <c r="C145" s="265">
        <v>389</v>
      </c>
      <c r="D145" s="266">
        <f t="shared" si="2"/>
        <v>9.2368421052631575</v>
      </c>
    </row>
    <row r="146" spans="1:4" ht="19.5" customHeight="1">
      <c r="A146" s="267" t="s">
        <v>310</v>
      </c>
      <c r="B146" s="264">
        <v>1112.3734010000001</v>
      </c>
      <c r="C146" s="265">
        <v>1472.3734010000001</v>
      </c>
      <c r="D146" s="266">
        <f t="shared" si="2"/>
        <v>0.32363233395941293</v>
      </c>
    </row>
    <row r="147" spans="1:4" ht="19.5" customHeight="1">
      <c r="A147" s="267" t="s">
        <v>219</v>
      </c>
      <c r="B147" s="264">
        <v>780.933401</v>
      </c>
      <c r="C147" s="265">
        <v>780.933401</v>
      </c>
      <c r="D147" s="266"/>
    </row>
    <row r="148" spans="1:4" ht="19.5" customHeight="1">
      <c r="A148" s="267" t="s">
        <v>220</v>
      </c>
      <c r="B148" s="264">
        <v>128</v>
      </c>
      <c r="C148" s="265">
        <v>128</v>
      </c>
      <c r="D148" s="266"/>
    </row>
    <row r="149" spans="1:4" ht="19.5" customHeight="1">
      <c r="A149" s="263" t="s">
        <v>311</v>
      </c>
      <c r="B149" s="264">
        <v>100</v>
      </c>
      <c r="C149" s="265">
        <v>100</v>
      </c>
      <c r="D149" s="266"/>
    </row>
    <row r="150" spans="1:4" ht="19.5" customHeight="1">
      <c r="A150" s="267" t="s">
        <v>312</v>
      </c>
      <c r="B150" s="264">
        <v>20</v>
      </c>
      <c r="C150" s="265">
        <v>20</v>
      </c>
      <c r="D150" s="266"/>
    </row>
    <row r="151" spans="1:4" ht="19.5" customHeight="1">
      <c r="A151" s="267" t="s">
        <v>313</v>
      </c>
      <c r="B151" s="264">
        <v>83.44</v>
      </c>
      <c r="C151" s="265">
        <v>443.44</v>
      </c>
      <c r="D151" s="266">
        <f t="shared" si="2"/>
        <v>4.3144774688398853</v>
      </c>
    </row>
    <row r="152" spans="1:4" ht="19.5" customHeight="1">
      <c r="A152" s="263" t="s">
        <v>314</v>
      </c>
      <c r="B152" s="264">
        <v>440.39687000000004</v>
      </c>
      <c r="C152" s="265">
        <v>532.39687000000004</v>
      </c>
      <c r="D152" s="266">
        <f t="shared" si="2"/>
        <v>0.20890248379830673</v>
      </c>
    </row>
    <row r="153" spans="1:4" ht="19.5" customHeight="1">
      <c r="A153" s="267" t="s">
        <v>219</v>
      </c>
      <c r="B153" s="264">
        <v>292.98687000000001</v>
      </c>
      <c r="C153" s="265">
        <v>292.98687000000001</v>
      </c>
      <c r="D153" s="266"/>
    </row>
    <row r="154" spans="1:4" ht="19.5" customHeight="1">
      <c r="A154" s="267" t="s">
        <v>221</v>
      </c>
      <c r="B154" s="264">
        <v>13.25</v>
      </c>
      <c r="C154" s="265">
        <v>13.25</v>
      </c>
      <c r="D154" s="266"/>
    </row>
    <row r="155" spans="1:4" ht="19.5" customHeight="1">
      <c r="A155" s="267" t="s">
        <v>315</v>
      </c>
      <c r="B155" s="264">
        <v>24.16</v>
      </c>
      <c r="C155" s="265">
        <v>25.16</v>
      </c>
      <c r="D155" s="266">
        <f t="shared" si="2"/>
        <v>4.1390728476821195E-2</v>
      </c>
    </row>
    <row r="156" spans="1:4" ht="19.5" customHeight="1">
      <c r="A156" s="267" t="s">
        <v>316</v>
      </c>
      <c r="B156" s="264">
        <v>86</v>
      </c>
      <c r="C156" s="265">
        <v>86</v>
      </c>
      <c r="D156" s="266"/>
    </row>
    <row r="157" spans="1:4" ht="19.5" customHeight="1">
      <c r="A157" s="267" t="s">
        <v>317</v>
      </c>
      <c r="B157" s="264">
        <v>2</v>
      </c>
      <c r="C157" s="265">
        <v>2</v>
      </c>
      <c r="D157" s="266"/>
    </row>
    <row r="158" spans="1:4" ht="19.5" customHeight="1">
      <c r="A158" s="267" t="s">
        <v>318</v>
      </c>
      <c r="B158" s="264">
        <v>2</v>
      </c>
      <c r="C158" s="265">
        <v>54</v>
      </c>
      <c r="D158" s="266">
        <f t="shared" si="2"/>
        <v>26</v>
      </c>
    </row>
    <row r="159" spans="1:4" ht="19.5" customHeight="1">
      <c r="A159" s="267" t="s">
        <v>319</v>
      </c>
      <c r="B159" s="264">
        <v>20</v>
      </c>
      <c r="C159" s="265">
        <v>38</v>
      </c>
      <c r="D159" s="266">
        <f t="shared" si="2"/>
        <v>0.9</v>
      </c>
    </row>
    <row r="160" spans="1:4" ht="19.5" customHeight="1">
      <c r="A160" s="267" t="s">
        <v>803</v>
      </c>
      <c r="B160" s="264"/>
      <c r="C160" s="265">
        <v>21</v>
      </c>
      <c r="D160" s="266"/>
    </row>
    <row r="161" spans="1:4" ht="19.5" customHeight="1">
      <c r="A161" s="267" t="s">
        <v>320</v>
      </c>
      <c r="B161" s="264">
        <v>518</v>
      </c>
      <c r="C161" s="265">
        <v>518</v>
      </c>
      <c r="D161" s="266"/>
    </row>
    <row r="162" spans="1:4" ht="19.5" customHeight="1">
      <c r="A162" s="267" t="s">
        <v>321</v>
      </c>
      <c r="B162" s="264">
        <v>84.5</v>
      </c>
      <c r="C162" s="265">
        <v>84.5</v>
      </c>
      <c r="D162" s="266"/>
    </row>
    <row r="163" spans="1:4" ht="19.5" customHeight="1">
      <c r="A163" s="263" t="s">
        <v>322</v>
      </c>
      <c r="B163" s="264">
        <v>433.5</v>
      </c>
      <c r="C163" s="265">
        <v>433.5</v>
      </c>
      <c r="D163" s="266"/>
    </row>
    <row r="164" spans="1:4" ht="19.5" customHeight="1">
      <c r="A164" s="263" t="s">
        <v>323</v>
      </c>
      <c r="B164" s="264">
        <v>29052.702513999997</v>
      </c>
      <c r="C164" s="265">
        <v>51986.702513999997</v>
      </c>
      <c r="D164" s="266">
        <f t="shared" si="2"/>
        <v>0.78939300015027869</v>
      </c>
    </row>
    <row r="165" spans="1:4" ht="19.5" customHeight="1">
      <c r="A165" s="263" t="s">
        <v>324</v>
      </c>
      <c r="B165" s="264">
        <v>260.15496999999999</v>
      </c>
      <c r="C165" s="265">
        <v>260.15496999999999</v>
      </c>
      <c r="D165" s="266"/>
    </row>
    <row r="166" spans="1:4" ht="19.5" customHeight="1">
      <c r="A166" s="263" t="s">
        <v>219</v>
      </c>
      <c r="B166" s="264">
        <v>200.15496999999999</v>
      </c>
      <c r="C166" s="265">
        <v>200.15496999999999</v>
      </c>
      <c r="D166" s="266"/>
    </row>
    <row r="167" spans="1:4" ht="19.5" customHeight="1">
      <c r="A167" s="263" t="s">
        <v>220</v>
      </c>
      <c r="B167" s="264">
        <v>60</v>
      </c>
      <c r="C167" s="265">
        <v>60</v>
      </c>
      <c r="D167" s="266"/>
    </row>
    <row r="168" spans="1:4" ht="19.5" customHeight="1">
      <c r="A168" s="267" t="s">
        <v>325</v>
      </c>
      <c r="B168" s="264">
        <v>0</v>
      </c>
      <c r="C168" s="265">
        <v>0</v>
      </c>
      <c r="D168" s="266"/>
    </row>
    <row r="169" spans="1:4" ht="19.5" customHeight="1">
      <c r="A169" s="267" t="s">
        <v>326</v>
      </c>
      <c r="B169" s="264">
        <v>25706.882969999999</v>
      </c>
      <c r="C169" s="265">
        <v>46952.882969999999</v>
      </c>
      <c r="D169" s="266">
        <f t="shared" si="2"/>
        <v>0.82647126159924322</v>
      </c>
    </row>
    <row r="170" spans="1:4" ht="19.5" customHeight="1">
      <c r="A170" s="267" t="s">
        <v>327</v>
      </c>
      <c r="B170" s="264">
        <v>508.44384400000001</v>
      </c>
      <c r="C170" s="265">
        <v>1881.4438439999999</v>
      </c>
      <c r="D170" s="266">
        <f t="shared" si="2"/>
        <v>2.7003965456606061</v>
      </c>
    </row>
    <row r="171" spans="1:4" ht="19.5" customHeight="1">
      <c r="A171" s="267" t="s">
        <v>328</v>
      </c>
      <c r="B171" s="264">
        <v>11866.799376999999</v>
      </c>
      <c r="C171" s="265">
        <v>13871.799376999999</v>
      </c>
      <c r="D171" s="266">
        <f t="shared" si="2"/>
        <v>0.16895878461432931</v>
      </c>
    </row>
    <row r="172" spans="1:4" ht="19.5" customHeight="1">
      <c r="A172" s="267" t="s">
        <v>329</v>
      </c>
      <c r="B172" s="264">
        <v>6457.3895549999997</v>
      </c>
      <c r="C172" s="265">
        <v>6943.3895549999997</v>
      </c>
      <c r="D172" s="266">
        <f t="shared" si="2"/>
        <v>7.5262611285962608E-2</v>
      </c>
    </row>
    <row r="173" spans="1:4" ht="19.5" customHeight="1">
      <c r="A173" s="267" t="s">
        <v>330</v>
      </c>
      <c r="B173" s="264">
        <v>3259.9806940000003</v>
      </c>
      <c r="C173" s="265">
        <v>3563.9806940000003</v>
      </c>
      <c r="D173" s="266">
        <f t="shared" si="2"/>
        <v>9.3252085989193892E-2</v>
      </c>
    </row>
    <row r="174" spans="1:4" ht="19.5" customHeight="1">
      <c r="A174" s="267" t="s">
        <v>804</v>
      </c>
      <c r="B174" s="264"/>
      <c r="C174" s="269">
        <v>-10</v>
      </c>
      <c r="D174" s="266"/>
    </row>
    <row r="175" spans="1:4" ht="19.5" customHeight="1">
      <c r="A175" s="267" t="s">
        <v>331</v>
      </c>
      <c r="B175" s="264">
        <v>3614.2694999999999</v>
      </c>
      <c r="C175" s="265">
        <v>20702.269500000002</v>
      </c>
      <c r="D175" s="266">
        <f t="shared" si="2"/>
        <v>4.727926348602395</v>
      </c>
    </row>
    <row r="176" spans="1:4" ht="19.5" customHeight="1">
      <c r="A176" s="267" t="s">
        <v>332</v>
      </c>
      <c r="B176" s="264">
        <v>744.46259900000007</v>
      </c>
      <c r="C176" s="265">
        <v>1647.462599</v>
      </c>
      <c r="D176" s="266">
        <f t="shared" si="2"/>
        <v>1.2129554946251904</v>
      </c>
    </row>
    <row r="177" spans="1:4" ht="19.5" customHeight="1">
      <c r="A177" s="267" t="s">
        <v>333</v>
      </c>
      <c r="B177" s="264">
        <v>744.46259900000007</v>
      </c>
      <c r="C177" s="265">
        <v>1647.462599</v>
      </c>
      <c r="D177" s="266">
        <f t="shared" si="2"/>
        <v>1.2129554946251904</v>
      </c>
    </row>
    <row r="178" spans="1:4" ht="19.5" customHeight="1">
      <c r="A178" s="267" t="s">
        <v>334</v>
      </c>
      <c r="B178" s="264">
        <v>109.46075</v>
      </c>
      <c r="C178" s="265">
        <v>156.46075000000002</v>
      </c>
      <c r="D178" s="266">
        <f t="shared" si="2"/>
        <v>0.4293776536338369</v>
      </c>
    </row>
    <row r="179" spans="1:4" ht="19.5" customHeight="1">
      <c r="A179" s="267" t="s">
        <v>335</v>
      </c>
      <c r="B179" s="264">
        <v>109.46075</v>
      </c>
      <c r="C179" s="265">
        <v>156.46075000000002</v>
      </c>
      <c r="D179" s="266">
        <f t="shared" si="2"/>
        <v>0.4293776536338369</v>
      </c>
    </row>
    <row r="180" spans="1:4" ht="19.5" customHeight="1">
      <c r="A180" s="267" t="s">
        <v>336</v>
      </c>
      <c r="B180" s="264">
        <v>767.46792100000005</v>
      </c>
      <c r="C180" s="265">
        <v>907.46792100000005</v>
      </c>
      <c r="D180" s="266">
        <f t="shared" si="2"/>
        <v>0.18241804793297672</v>
      </c>
    </row>
    <row r="181" spans="1:4" ht="19.5" customHeight="1">
      <c r="A181" s="267" t="s">
        <v>337</v>
      </c>
      <c r="B181" s="264">
        <v>453.85015800000002</v>
      </c>
      <c r="C181" s="265">
        <v>453.85015800000002</v>
      </c>
      <c r="D181" s="266"/>
    </row>
    <row r="182" spans="1:4" ht="19.5" customHeight="1">
      <c r="A182" s="267" t="s">
        <v>338</v>
      </c>
      <c r="B182" s="264">
        <v>278.14623999999998</v>
      </c>
      <c r="C182" s="265">
        <v>418.14623999999998</v>
      </c>
      <c r="D182" s="266">
        <f t="shared" si="2"/>
        <v>0.50333234776066005</v>
      </c>
    </row>
    <row r="183" spans="1:4" ht="19.5" customHeight="1">
      <c r="A183" s="267" t="s">
        <v>339</v>
      </c>
      <c r="B183" s="264">
        <v>35.471522999999998</v>
      </c>
      <c r="C183" s="265">
        <v>35.471522999999998</v>
      </c>
      <c r="D183" s="266"/>
    </row>
    <row r="184" spans="1:4" ht="19.5" customHeight="1">
      <c r="A184" s="267" t="s">
        <v>340</v>
      </c>
      <c r="B184" s="264">
        <v>1464.2733039999998</v>
      </c>
      <c r="C184" s="265">
        <v>2062.2733039999998</v>
      </c>
      <c r="D184" s="266">
        <f t="shared" si="2"/>
        <v>0.40839370516858109</v>
      </c>
    </row>
    <row r="185" spans="1:4" ht="19.5" customHeight="1">
      <c r="A185" s="267" t="s">
        <v>341</v>
      </c>
      <c r="B185" s="264">
        <v>1464.2733039999998</v>
      </c>
      <c r="C185" s="265">
        <v>2062.2733039999998</v>
      </c>
      <c r="D185" s="266">
        <f t="shared" si="2"/>
        <v>0.40839370516858109</v>
      </c>
    </row>
    <row r="186" spans="1:4" ht="19.5" customHeight="1">
      <c r="A186" s="267" t="s">
        <v>342</v>
      </c>
      <c r="B186" s="264">
        <v>316.84867000000003</v>
      </c>
      <c r="C186" s="265">
        <v>1440.8486700000001</v>
      </c>
      <c r="D186" s="266">
        <f t="shared" si="2"/>
        <v>3.5474348053914819</v>
      </c>
    </row>
    <row r="187" spans="1:4" ht="19.5" customHeight="1">
      <c r="A187" s="267" t="s">
        <v>805</v>
      </c>
      <c r="B187" s="264"/>
      <c r="C187" s="265">
        <v>200</v>
      </c>
      <c r="D187" s="266"/>
    </row>
    <row r="188" spans="1:4" ht="19.5" customHeight="1">
      <c r="A188" s="267" t="s">
        <v>806</v>
      </c>
      <c r="B188" s="264"/>
      <c r="C188" s="265">
        <v>200</v>
      </c>
      <c r="D188" s="266"/>
    </row>
    <row r="189" spans="1:4" ht="19.5" customHeight="1">
      <c r="A189" s="267" t="s">
        <v>808</v>
      </c>
      <c r="B189" s="264"/>
      <c r="C189" s="265">
        <v>489</v>
      </c>
      <c r="D189" s="266"/>
    </row>
    <row r="190" spans="1:4" ht="19.5" customHeight="1">
      <c r="A190" s="267" t="s">
        <v>878</v>
      </c>
      <c r="B190" s="264"/>
      <c r="C190" s="265">
        <v>239</v>
      </c>
      <c r="D190" s="266"/>
    </row>
    <row r="191" spans="1:4" ht="19.5" customHeight="1">
      <c r="A191" s="267" t="s">
        <v>807</v>
      </c>
      <c r="B191" s="264"/>
      <c r="C191" s="265">
        <v>100</v>
      </c>
      <c r="D191" s="266"/>
    </row>
    <row r="192" spans="1:4" ht="19.5" customHeight="1">
      <c r="A192" s="267" t="s">
        <v>879</v>
      </c>
      <c r="B192" s="264"/>
      <c r="C192" s="265">
        <v>150</v>
      </c>
      <c r="D192" s="266"/>
    </row>
    <row r="193" spans="1:4" ht="19.5" customHeight="1">
      <c r="A193" s="267" t="s">
        <v>880</v>
      </c>
      <c r="B193" s="264"/>
      <c r="C193" s="265">
        <v>100</v>
      </c>
      <c r="D193" s="266"/>
    </row>
    <row r="194" spans="1:4" ht="19.5" customHeight="1">
      <c r="A194" s="267" t="s">
        <v>881</v>
      </c>
      <c r="B194" s="264"/>
      <c r="C194" s="265">
        <v>100</v>
      </c>
      <c r="D194" s="266"/>
    </row>
    <row r="195" spans="1:4" ht="19.5" customHeight="1">
      <c r="A195" s="267" t="s">
        <v>343</v>
      </c>
      <c r="B195" s="264">
        <v>30.579390000000004</v>
      </c>
      <c r="C195" s="265">
        <v>30.579390000000004</v>
      </c>
      <c r="D195" s="266"/>
    </row>
    <row r="196" spans="1:4" ht="19.5" customHeight="1">
      <c r="A196" s="267" t="s">
        <v>344</v>
      </c>
      <c r="B196" s="264">
        <v>30.579390000000004</v>
      </c>
      <c r="C196" s="265">
        <v>30.579390000000004</v>
      </c>
      <c r="D196" s="266"/>
    </row>
    <row r="197" spans="1:4" ht="19.5" customHeight="1">
      <c r="A197" s="267" t="s">
        <v>345</v>
      </c>
      <c r="B197" s="264">
        <v>168.26928000000001</v>
      </c>
      <c r="C197" s="265">
        <v>180.26928000000001</v>
      </c>
      <c r="D197" s="266">
        <f t="shared" si="2"/>
        <v>7.1314264849769368E-2</v>
      </c>
    </row>
    <row r="198" spans="1:4" ht="19.5" customHeight="1">
      <c r="A198" s="267" t="s">
        <v>346</v>
      </c>
      <c r="B198" s="264">
        <v>55.269280000000002</v>
      </c>
      <c r="C198" s="265">
        <v>55.269280000000002</v>
      </c>
      <c r="D198" s="266"/>
    </row>
    <row r="199" spans="1:4" ht="19.5" customHeight="1">
      <c r="A199" s="267" t="s">
        <v>347</v>
      </c>
      <c r="B199" s="264">
        <v>40</v>
      </c>
      <c r="C199" s="265">
        <v>40</v>
      </c>
      <c r="D199" s="266"/>
    </row>
    <row r="200" spans="1:4" ht="19.5" customHeight="1">
      <c r="A200" s="267" t="s">
        <v>348</v>
      </c>
      <c r="B200" s="264">
        <v>5</v>
      </c>
      <c r="C200" s="265">
        <v>5</v>
      </c>
      <c r="D200" s="266"/>
    </row>
    <row r="201" spans="1:4" ht="19.5" customHeight="1">
      <c r="A201" s="263" t="s">
        <v>349</v>
      </c>
      <c r="B201" s="264">
        <v>68</v>
      </c>
      <c r="C201" s="265">
        <v>80</v>
      </c>
      <c r="D201" s="266">
        <f t="shared" ref="D201:D262" si="3">(C201-B201)/B201</f>
        <v>0.17647058823529413</v>
      </c>
    </row>
    <row r="202" spans="1:4" ht="19.5" customHeight="1">
      <c r="A202" s="267" t="s">
        <v>350</v>
      </c>
      <c r="B202" s="264">
        <v>118</v>
      </c>
      <c r="C202" s="265">
        <v>441</v>
      </c>
      <c r="D202" s="266">
        <f t="shared" si="3"/>
        <v>2.7372881355932202</v>
      </c>
    </row>
    <row r="203" spans="1:4" ht="19.5" customHeight="1">
      <c r="A203" s="267" t="s">
        <v>351</v>
      </c>
      <c r="B203" s="264">
        <v>118</v>
      </c>
      <c r="C203" s="265">
        <v>441</v>
      </c>
      <c r="D203" s="266">
        <f t="shared" si="3"/>
        <v>2.7372881355932202</v>
      </c>
    </row>
    <row r="204" spans="1:4" ht="19.5" customHeight="1">
      <c r="A204" s="267" t="s">
        <v>352</v>
      </c>
      <c r="B204" s="264">
        <v>2260.7309749999999</v>
      </c>
      <c r="C204" s="265">
        <v>12375.730975</v>
      </c>
      <c r="D204" s="266">
        <f t="shared" si="3"/>
        <v>4.4742165750172909</v>
      </c>
    </row>
    <row r="205" spans="1:4" ht="19.5" customHeight="1">
      <c r="A205" s="267" t="s">
        <v>353</v>
      </c>
      <c r="B205" s="264">
        <v>662.81113700000003</v>
      </c>
      <c r="C205" s="265">
        <v>9019.8111370000006</v>
      </c>
      <c r="D205" s="266">
        <f t="shared" si="3"/>
        <v>12.608418195604338</v>
      </c>
    </row>
    <row r="206" spans="1:4" ht="19.5" customHeight="1">
      <c r="A206" s="267" t="s">
        <v>219</v>
      </c>
      <c r="B206" s="264">
        <v>244.42596</v>
      </c>
      <c r="C206" s="265">
        <v>244.42596</v>
      </c>
      <c r="D206" s="266"/>
    </row>
    <row r="207" spans="1:4" ht="19.5" customHeight="1">
      <c r="A207" s="267" t="s">
        <v>354</v>
      </c>
      <c r="B207" s="264">
        <v>61.167714000000004</v>
      </c>
      <c r="C207" s="265">
        <v>8061.1677140000002</v>
      </c>
      <c r="D207" s="266">
        <f t="shared" si="3"/>
        <v>130.78795130385288</v>
      </c>
    </row>
    <row r="208" spans="1:4" ht="19.5" customHeight="1">
      <c r="A208" s="267" t="s">
        <v>882</v>
      </c>
      <c r="B208" s="264"/>
      <c r="C208" s="265">
        <v>3</v>
      </c>
      <c r="D208" s="266"/>
    </row>
    <row r="209" spans="1:4" ht="19.5" customHeight="1">
      <c r="A209" s="267" t="s">
        <v>355</v>
      </c>
      <c r="B209" s="264">
        <v>88.995032999999992</v>
      </c>
      <c r="C209" s="265">
        <v>135.99503299999998</v>
      </c>
      <c r="D209" s="266">
        <f t="shared" si="3"/>
        <v>0.52811936144795846</v>
      </c>
    </row>
    <row r="210" spans="1:4" ht="19.5" customHeight="1">
      <c r="A210" s="267" t="s">
        <v>356</v>
      </c>
      <c r="B210" s="264">
        <v>268.22242999999997</v>
      </c>
      <c r="C210" s="265">
        <v>575.22243000000003</v>
      </c>
      <c r="D210" s="266">
        <f t="shared" si="3"/>
        <v>1.1445724356460423</v>
      </c>
    </row>
    <row r="211" spans="1:4" ht="19.5" customHeight="1">
      <c r="A211" s="267" t="s">
        <v>357</v>
      </c>
      <c r="B211" s="264">
        <v>435.19376799999998</v>
      </c>
      <c r="C211" s="265">
        <v>1447.1937680000001</v>
      </c>
      <c r="D211" s="266">
        <f t="shared" si="3"/>
        <v>2.3254009464584064</v>
      </c>
    </row>
    <row r="212" spans="1:4" ht="19.5" customHeight="1">
      <c r="A212" s="267" t="s">
        <v>358</v>
      </c>
      <c r="B212" s="264">
        <v>52.959606000000008</v>
      </c>
      <c r="C212" s="265">
        <v>946.95960600000001</v>
      </c>
      <c r="D212" s="266">
        <f t="shared" si="3"/>
        <v>16.880790238507437</v>
      </c>
    </row>
    <row r="213" spans="1:4" ht="19.5" customHeight="1">
      <c r="A213" s="267" t="s">
        <v>359</v>
      </c>
      <c r="B213" s="264">
        <v>382.23416200000003</v>
      </c>
      <c r="C213" s="265">
        <v>500.23416200000003</v>
      </c>
      <c r="D213" s="266">
        <f t="shared" si="3"/>
        <v>0.30871128677399584</v>
      </c>
    </row>
    <row r="214" spans="1:4" ht="19.5" customHeight="1">
      <c r="A214" s="267" t="s">
        <v>360</v>
      </c>
      <c r="B214" s="264">
        <v>124.36</v>
      </c>
      <c r="C214" s="265">
        <v>551.36</v>
      </c>
      <c r="D214" s="266">
        <f t="shared" si="3"/>
        <v>3.4335799292376969</v>
      </c>
    </row>
    <row r="215" spans="1:4" ht="19.5" customHeight="1">
      <c r="A215" s="263" t="s">
        <v>361</v>
      </c>
      <c r="B215" s="264">
        <v>105.36</v>
      </c>
      <c r="C215" s="265">
        <v>105.36</v>
      </c>
      <c r="D215" s="266"/>
    </row>
    <row r="216" spans="1:4" ht="19.5" customHeight="1">
      <c r="A216" s="263" t="s">
        <v>786</v>
      </c>
      <c r="B216" s="264"/>
      <c r="C216" s="265">
        <v>66</v>
      </c>
      <c r="D216" s="266"/>
    </row>
    <row r="217" spans="1:4" ht="19.5" customHeight="1">
      <c r="A217" s="263" t="s">
        <v>809</v>
      </c>
      <c r="B217" s="264"/>
      <c r="C217" s="265">
        <v>353</v>
      </c>
      <c r="D217" s="266"/>
    </row>
    <row r="218" spans="1:4" ht="19.5" customHeight="1">
      <c r="A218" s="267" t="s">
        <v>362</v>
      </c>
      <c r="B218" s="264">
        <v>3</v>
      </c>
      <c r="C218" s="265">
        <v>3</v>
      </c>
      <c r="D218" s="266"/>
    </row>
    <row r="219" spans="1:4" ht="19.5" customHeight="1">
      <c r="A219" s="267" t="s">
        <v>363</v>
      </c>
      <c r="B219" s="264">
        <v>16</v>
      </c>
      <c r="C219" s="265">
        <v>24</v>
      </c>
      <c r="D219" s="266">
        <f t="shared" si="3"/>
        <v>0.5</v>
      </c>
    </row>
    <row r="220" spans="1:4" ht="19.5" customHeight="1">
      <c r="A220" s="267" t="s">
        <v>364</v>
      </c>
      <c r="B220" s="264">
        <v>1038.36607</v>
      </c>
      <c r="C220" s="265">
        <v>1068.36607</v>
      </c>
      <c r="D220" s="266">
        <f t="shared" si="3"/>
        <v>2.8891544963521389E-2</v>
      </c>
    </row>
    <row r="221" spans="1:4" ht="19.5" customHeight="1">
      <c r="A221" s="267" t="s">
        <v>365</v>
      </c>
      <c r="B221" s="264">
        <v>722.78724</v>
      </c>
      <c r="C221" s="265">
        <v>722.78724</v>
      </c>
      <c r="D221" s="266"/>
    </row>
    <row r="222" spans="1:4" ht="19.5" customHeight="1">
      <c r="A222" s="267" t="s">
        <v>366</v>
      </c>
      <c r="B222" s="264">
        <v>3</v>
      </c>
      <c r="C222" s="265">
        <v>3</v>
      </c>
      <c r="D222" s="266"/>
    </row>
    <row r="223" spans="1:4" ht="19.5" customHeight="1">
      <c r="A223" s="267" t="s">
        <v>367</v>
      </c>
      <c r="B223" s="264">
        <v>312.57882999999998</v>
      </c>
      <c r="C223" s="265">
        <v>342.57882999999998</v>
      </c>
      <c r="D223" s="266">
        <f t="shared" si="3"/>
        <v>9.5975789531236019E-2</v>
      </c>
    </row>
    <row r="224" spans="1:4" ht="19.5" customHeight="1">
      <c r="A224" s="267" t="s">
        <v>810</v>
      </c>
      <c r="B224" s="264"/>
      <c r="C224" s="265">
        <v>289</v>
      </c>
      <c r="D224" s="266"/>
    </row>
    <row r="225" spans="1:4" ht="19.5" customHeight="1">
      <c r="A225" s="267" t="s">
        <v>811</v>
      </c>
      <c r="B225" s="264"/>
      <c r="C225" s="265">
        <v>20</v>
      </c>
      <c r="D225" s="266"/>
    </row>
    <row r="226" spans="1:4" ht="19.5" customHeight="1">
      <c r="A226" s="267" t="s">
        <v>812</v>
      </c>
      <c r="B226" s="264"/>
      <c r="C226" s="265">
        <v>269</v>
      </c>
      <c r="D226" s="266"/>
    </row>
    <row r="227" spans="1:4" ht="19.5" customHeight="1">
      <c r="A227" s="267" t="s">
        <v>368</v>
      </c>
      <c r="B227" s="264">
        <v>38901.756751000001</v>
      </c>
      <c r="C227" s="265">
        <v>47101.756751000001</v>
      </c>
      <c r="D227" s="266">
        <f t="shared" si="3"/>
        <v>0.2107873958619931</v>
      </c>
    </row>
    <row r="228" spans="1:4" ht="19.5" customHeight="1">
      <c r="A228" s="267" t="s">
        <v>369</v>
      </c>
      <c r="B228" s="264">
        <v>2263.7454390000003</v>
      </c>
      <c r="C228" s="265">
        <v>2323.7454390000003</v>
      </c>
      <c r="D228" s="266">
        <f t="shared" si="3"/>
        <v>2.6504746941204103E-2</v>
      </c>
    </row>
    <row r="229" spans="1:4" ht="19.5" customHeight="1">
      <c r="A229" s="263" t="s">
        <v>219</v>
      </c>
      <c r="B229" s="264">
        <v>795.09543899999994</v>
      </c>
      <c r="C229" s="265">
        <v>795.09543899999994</v>
      </c>
      <c r="D229" s="266"/>
    </row>
    <row r="230" spans="1:4" ht="19.5" customHeight="1">
      <c r="A230" s="263" t="s">
        <v>813</v>
      </c>
      <c r="B230" s="264"/>
      <c r="C230" s="265">
        <v>4</v>
      </c>
      <c r="D230" s="266"/>
    </row>
    <row r="231" spans="1:4" ht="19.5" customHeight="1">
      <c r="A231" s="267" t="s">
        <v>254</v>
      </c>
      <c r="B231" s="264">
        <v>30.7</v>
      </c>
      <c r="C231" s="265">
        <v>30.7</v>
      </c>
      <c r="D231" s="266"/>
    </row>
    <row r="232" spans="1:4" ht="19.5" customHeight="1">
      <c r="A232" s="267" t="s">
        <v>370</v>
      </c>
      <c r="B232" s="264">
        <v>474</v>
      </c>
      <c r="C232" s="265">
        <v>474</v>
      </c>
      <c r="D232" s="266"/>
    </row>
    <row r="233" spans="1:4" ht="19.5" customHeight="1">
      <c r="A233" s="267" t="s">
        <v>814</v>
      </c>
      <c r="B233" s="264"/>
      <c r="C233" s="265">
        <v>5</v>
      </c>
      <c r="D233" s="266"/>
    </row>
    <row r="234" spans="1:4" ht="19.5" customHeight="1">
      <c r="A234" s="267" t="s">
        <v>371</v>
      </c>
      <c r="B234" s="264">
        <v>963.95</v>
      </c>
      <c r="C234" s="265">
        <v>1014.95</v>
      </c>
      <c r="D234" s="266">
        <f t="shared" si="3"/>
        <v>5.2907308470356344E-2</v>
      </c>
    </row>
    <row r="235" spans="1:4" ht="19.5" customHeight="1">
      <c r="A235" s="263" t="s">
        <v>372</v>
      </c>
      <c r="B235" s="264">
        <v>567.20979199999999</v>
      </c>
      <c r="C235" s="265">
        <v>701.20979199999999</v>
      </c>
      <c r="D235" s="266">
        <f t="shared" si="3"/>
        <v>0.23624415849294789</v>
      </c>
    </row>
    <row r="236" spans="1:4" ht="19.5" customHeight="1">
      <c r="A236" s="267" t="s">
        <v>219</v>
      </c>
      <c r="B236" s="264">
        <v>132.04415</v>
      </c>
      <c r="C236" s="265">
        <v>132.04415</v>
      </c>
      <c r="D236" s="266"/>
    </row>
    <row r="237" spans="1:4" ht="19.5" customHeight="1">
      <c r="A237" s="267" t="s">
        <v>221</v>
      </c>
      <c r="B237" s="264">
        <v>65.615662</v>
      </c>
      <c r="C237" s="265">
        <v>65.615662</v>
      </c>
      <c r="D237" s="266"/>
    </row>
    <row r="238" spans="1:4" ht="19.5" customHeight="1">
      <c r="A238" s="267" t="s">
        <v>373</v>
      </c>
      <c r="B238" s="264">
        <v>110</v>
      </c>
      <c r="C238" s="265">
        <v>110</v>
      </c>
      <c r="D238" s="266"/>
    </row>
    <row r="239" spans="1:4" ht="19.5" customHeight="1">
      <c r="A239" s="267" t="s">
        <v>374</v>
      </c>
      <c r="B239" s="264">
        <v>51.739979999999996</v>
      </c>
      <c r="C239" s="265">
        <v>51.739979999999996</v>
      </c>
      <c r="D239" s="266"/>
    </row>
    <row r="240" spans="1:4" ht="19.5" customHeight="1">
      <c r="A240" s="267" t="s">
        <v>375</v>
      </c>
      <c r="B240" s="264">
        <v>50</v>
      </c>
      <c r="C240" s="265">
        <v>50</v>
      </c>
      <c r="D240" s="266"/>
    </row>
    <row r="241" spans="1:4" ht="19.5" customHeight="1">
      <c r="A241" s="267" t="s">
        <v>376</v>
      </c>
      <c r="B241" s="264">
        <v>27.81</v>
      </c>
      <c r="C241" s="265">
        <v>107.81</v>
      </c>
      <c r="D241" s="266">
        <f t="shared" si="3"/>
        <v>2.8766630708378282</v>
      </c>
    </row>
    <row r="242" spans="1:4" ht="19.5" customHeight="1">
      <c r="A242" s="267" t="s">
        <v>377</v>
      </c>
      <c r="B242" s="264">
        <v>100</v>
      </c>
      <c r="C242" s="265">
        <v>135</v>
      </c>
      <c r="D242" s="266">
        <f t="shared" si="3"/>
        <v>0.35</v>
      </c>
    </row>
    <row r="243" spans="1:4" ht="19.5" customHeight="1">
      <c r="A243" s="267" t="s">
        <v>378</v>
      </c>
      <c r="B243" s="264">
        <v>30</v>
      </c>
      <c r="C243" s="265">
        <v>49</v>
      </c>
      <c r="D243" s="266">
        <f t="shared" si="3"/>
        <v>0.6333333333333333</v>
      </c>
    </row>
    <row r="244" spans="1:4" ht="19.5" customHeight="1">
      <c r="A244" s="267" t="s">
        <v>379</v>
      </c>
      <c r="B244" s="264">
        <v>26610.05791</v>
      </c>
      <c r="C244" s="265">
        <v>13708.05791</v>
      </c>
      <c r="D244" s="266">
        <f t="shared" si="3"/>
        <v>-0.48485426238593254</v>
      </c>
    </row>
    <row r="245" spans="1:4" ht="19.5" customHeight="1">
      <c r="A245" s="267" t="s">
        <v>380</v>
      </c>
      <c r="B245" s="264">
        <v>1245.0004800000002</v>
      </c>
      <c r="C245" s="265">
        <v>1245.0004800000002</v>
      </c>
      <c r="D245" s="266"/>
    </row>
    <row r="246" spans="1:4" ht="19.5" customHeight="1">
      <c r="A246" s="267" t="s">
        <v>381</v>
      </c>
      <c r="B246" s="264">
        <v>434.53216799999996</v>
      </c>
      <c r="C246" s="265">
        <v>434.53216799999996</v>
      </c>
      <c r="D246" s="266"/>
    </row>
    <row r="247" spans="1:4" ht="19.5" customHeight="1">
      <c r="A247" s="267" t="s">
        <v>382</v>
      </c>
      <c r="B247" s="264">
        <v>4</v>
      </c>
      <c r="C247" s="265">
        <v>4</v>
      </c>
      <c r="D247" s="266"/>
    </row>
    <row r="248" spans="1:4" ht="19.5" customHeight="1">
      <c r="A248" s="267" t="s">
        <v>383</v>
      </c>
      <c r="B248" s="264">
        <v>8484.4249159999927</v>
      </c>
      <c r="C248" s="265">
        <v>8484.4249159999927</v>
      </c>
      <c r="D248" s="266"/>
    </row>
    <row r="249" spans="1:4" ht="19.5" customHeight="1">
      <c r="A249" s="267" t="s">
        <v>384</v>
      </c>
      <c r="B249" s="264">
        <v>3393.7699459999999</v>
      </c>
      <c r="C249" s="265">
        <v>3393.7699459999999</v>
      </c>
      <c r="D249" s="266"/>
    </row>
    <row r="250" spans="1:4" ht="19.5" customHeight="1">
      <c r="A250" s="267" t="s">
        <v>385</v>
      </c>
      <c r="B250" s="264">
        <v>12902</v>
      </c>
      <c r="C250" s="265">
        <v>0</v>
      </c>
      <c r="D250" s="266">
        <f t="shared" si="3"/>
        <v>-1</v>
      </c>
    </row>
    <row r="251" spans="1:4" ht="19.5" customHeight="1">
      <c r="A251" s="267" t="s">
        <v>386</v>
      </c>
      <c r="B251" s="264">
        <v>146.3304</v>
      </c>
      <c r="C251" s="265">
        <v>146.3304</v>
      </c>
      <c r="D251" s="266"/>
    </row>
    <row r="252" spans="1:4" ht="19.5" customHeight="1">
      <c r="A252" s="267" t="s">
        <v>815</v>
      </c>
      <c r="B252" s="264"/>
      <c r="C252" s="265">
        <v>485</v>
      </c>
      <c r="D252" s="266"/>
    </row>
    <row r="253" spans="1:4" ht="19.5" customHeight="1">
      <c r="A253" s="267" t="s">
        <v>816</v>
      </c>
      <c r="B253" s="264"/>
      <c r="C253" s="265">
        <v>485</v>
      </c>
      <c r="D253" s="266"/>
    </row>
    <row r="254" spans="1:4" ht="19.5" customHeight="1">
      <c r="A254" s="267" t="s">
        <v>387</v>
      </c>
      <c r="B254" s="264">
        <v>84</v>
      </c>
      <c r="C254" s="265">
        <v>2178</v>
      </c>
      <c r="D254" s="266">
        <f t="shared" si="3"/>
        <v>24.928571428571427</v>
      </c>
    </row>
    <row r="255" spans="1:4" ht="19.5" customHeight="1">
      <c r="A255" s="267" t="s">
        <v>388</v>
      </c>
      <c r="B255" s="264">
        <v>10</v>
      </c>
      <c r="C255" s="265">
        <v>10</v>
      </c>
      <c r="D255" s="266"/>
    </row>
    <row r="256" spans="1:4" ht="19.5" customHeight="1">
      <c r="A256" s="267" t="s">
        <v>389</v>
      </c>
      <c r="B256" s="264">
        <v>30</v>
      </c>
      <c r="C256" s="265">
        <v>30</v>
      </c>
      <c r="D256" s="266"/>
    </row>
    <row r="257" spans="1:4" ht="19.5" customHeight="1">
      <c r="A257" s="267" t="s">
        <v>390</v>
      </c>
      <c r="B257" s="264">
        <v>30</v>
      </c>
      <c r="C257" s="265">
        <v>30</v>
      </c>
      <c r="D257" s="266"/>
    </row>
    <row r="258" spans="1:4" ht="19.5" customHeight="1">
      <c r="A258" s="263" t="s">
        <v>391</v>
      </c>
      <c r="B258" s="264">
        <v>14</v>
      </c>
      <c r="C258" s="265">
        <v>2108</v>
      </c>
      <c r="D258" s="266">
        <f t="shared" si="3"/>
        <v>149.57142857142858</v>
      </c>
    </row>
    <row r="259" spans="1:4" ht="19.5" customHeight="1">
      <c r="A259" s="267" t="s">
        <v>392</v>
      </c>
      <c r="B259" s="264">
        <v>1269</v>
      </c>
      <c r="C259" s="265">
        <v>3501</v>
      </c>
      <c r="D259" s="266">
        <f t="shared" si="3"/>
        <v>1.7588652482269505</v>
      </c>
    </row>
    <row r="260" spans="1:4" ht="19.5" customHeight="1">
      <c r="A260" s="267" t="s">
        <v>393</v>
      </c>
      <c r="B260" s="264">
        <v>80</v>
      </c>
      <c r="C260" s="265">
        <v>1215</v>
      </c>
      <c r="D260" s="266">
        <f t="shared" si="3"/>
        <v>14.1875</v>
      </c>
    </row>
    <row r="261" spans="1:4" ht="19.5" customHeight="1">
      <c r="A261" s="267" t="s">
        <v>394</v>
      </c>
      <c r="B261" s="264">
        <v>129</v>
      </c>
      <c r="C261" s="265">
        <v>437</v>
      </c>
      <c r="D261" s="266">
        <f t="shared" si="3"/>
        <v>2.387596899224806</v>
      </c>
    </row>
    <row r="262" spans="1:4" ht="19.5" customHeight="1">
      <c r="A262" s="267" t="s">
        <v>395</v>
      </c>
      <c r="B262" s="264">
        <v>280</v>
      </c>
      <c r="C262" s="265">
        <v>849</v>
      </c>
      <c r="D262" s="266">
        <f t="shared" si="3"/>
        <v>2.032142857142857</v>
      </c>
    </row>
    <row r="263" spans="1:4" ht="19.5" customHeight="1">
      <c r="A263" s="267" t="s">
        <v>396</v>
      </c>
      <c r="B263" s="264">
        <v>780</v>
      </c>
      <c r="C263" s="265">
        <v>780</v>
      </c>
      <c r="D263" s="266"/>
    </row>
    <row r="264" spans="1:4" ht="19.5" customHeight="1">
      <c r="A264" s="267" t="s">
        <v>883</v>
      </c>
      <c r="B264" s="264"/>
      <c r="C264" s="265">
        <v>219</v>
      </c>
      <c r="D264" s="266"/>
    </row>
    <row r="265" spans="1:4" ht="19.5" customHeight="1">
      <c r="A265" s="267" t="s">
        <v>884</v>
      </c>
      <c r="B265" s="264"/>
      <c r="C265" s="265">
        <v>1</v>
      </c>
      <c r="D265" s="266"/>
    </row>
    <row r="266" spans="1:4" ht="19.5" customHeight="1">
      <c r="A266" s="267" t="s">
        <v>397</v>
      </c>
      <c r="B266" s="264">
        <v>484.24531100000002</v>
      </c>
      <c r="C266" s="265">
        <v>1012.245311</v>
      </c>
      <c r="D266" s="266">
        <f t="shared" ref="D266:D324" si="4">(C266-B266)/B266</f>
        <v>1.0903564536528882</v>
      </c>
    </row>
    <row r="267" spans="1:4" ht="19.5" customHeight="1">
      <c r="A267" s="267" t="s">
        <v>398</v>
      </c>
      <c r="B267" s="264">
        <v>400</v>
      </c>
      <c r="C267" s="265">
        <v>539</v>
      </c>
      <c r="D267" s="266">
        <f t="shared" si="4"/>
        <v>0.34749999999999998</v>
      </c>
    </row>
    <row r="268" spans="1:4" ht="19.5" customHeight="1">
      <c r="A268" s="267" t="s">
        <v>399</v>
      </c>
      <c r="B268" s="264">
        <v>16.5</v>
      </c>
      <c r="C268" s="265">
        <v>204.5</v>
      </c>
      <c r="D268" s="266">
        <f t="shared" si="4"/>
        <v>11.393939393939394</v>
      </c>
    </row>
    <row r="269" spans="1:4" ht="19.5" customHeight="1">
      <c r="A269" s="267" t="s">
        <v>400</v>
      </c>
      <c r="B269" s="264">
        <v>6.9453110000000002</v>
      </c>
      <c r="C269" s="265">
        <v>49.945311000000004</v>
      </c>
      <c r="D269" s="266">
        <f t="shared" si="4"/>
        <v>6.1912274338758913</v>
      </c>
    </row>
    <row r="270" spans="1:4" ht="19.5" customHeight="1">
      <c r="A270" s="267" t="s">
        <v>401</v>
      </c>
      <c r="B270" s="264">
        <v>5</v>
      </c>
      <c r="C270" s="265">
        <v>163</v>
      </c>
      <c r="D270" s="266">
        <f t="shared" si="4"/>
        <v>31.6</v>
      </c>
    </row>
    <row r="271" spans="1:4" ht="19.5" customHeight="1">
      <c r="A271" s="267" t="s">
        <v>402</v>
      </c>
      <c r="B271" s="264">
        <v>55.8</v>
      </c>
      <c r="C271" s="265">
        <v>55.8</v>
      </c>
      <c r="D271" s="266"/>
    </row>
    <row r="272" spans="1:4" ht="19.5" customHeight="1">
      <c r="A272" s="267" t="s">
        <v>403</v>
      </c>
      <c r="B272" s="264">
        <v>3096.2212640000002</v>
      </c>
      <c r="C272" s="265">
        <v>3766.2212640000002</v>
      </c>
      <c r="D272" s="266">
        <f t="shared" si="4"/>
        <v>0.21639280363782165</v>
      </c>
    </row>
    <row r="273" spans="1:4" ht="19.5" customHeight="1">
      <c r="A273" s="267" t="s">
        <v>404</v>
      </c>
      <c r="B273" s="264">
        <v>10</v>
      </c>
      <c r="C273" s="265">
        <v>31</v>
      </c>
      <c r="D273" s="266">
        <f t="shared" si="4"/>
        <v>2.1</v>
      </c>
    </row>
    <row r="274" spans="1:4" ht="19.5" customHeight="1">
      <c r="A274" s="267" t="s">
        <v>405</v>
      </c>
      <c r="B274" s="264">
        <v>928.65</v>
      </c>
      <c r="C274" s="265">
        <v>928.65</v>
      </c>
      <c r="D274" s="266"/>
    </row>
    <row r="275" spans="1:4" ht="19.5" customHeight="1">
      <c r="A275" s="267" t="s">
        <v>406</v>
      </c>
      <c r="B275" s="264">
        <v>1643.0264</v>
      </c>
      <c r="C275" s="265">
        <v>1643.0264</v>
      </c>
      <c r="D275" s="266"/>
    </row>
    <row r="276" spans="1:4" ht="19.5" customHeight="1">
      <c r="A276" s="267" t="s">
        <v>407</v>
      </c>
      <c r="B276" s="264">
        <v>214.54486399999996</v>
      </c>
      <c r="C276" s="265">
        <v>274.54486399999996</v>
      </c>
      <c r="D276" s="266">
        <f t="shared" si="4"/>
        <v>0.27966178673007064</v>
      </c>
    </row>
    <row r="277" spans="1:4" ht="19.5" customHeight="1">
      <c r="A277" s="267" t="s">
        <v>408</v>
      </c>
      <c r="B277" s="264">
        <v>300</v>
      </c>
      <c r="C277" s="265">
        <v>889</v>
      </c>
      <c r="D277" s="266">
        <f t="shared" si="4"/>
        <v>1.9633333333333334</v>
      </c>
    </row>
    <row r="278" spans="1:4" ht="19.5" customHeight="1">
      <c r="A278" s="263" t="s">
        <v>409</v>
      </c>
      <c r="B278" s="264">
        <v>1057.733324</v>
      </c>
      <c r="C278" s="265">
        <v>1588.733324</v>
      </c>
      <c r="D278" s="266">
        <f t="shared" si="4"/>
        <v>0.50201689589577492</v>
      </c>
    </row>
    <row r="279" spans="1:4" ht="19.5" customHeight="1">
      <c r="A279" s="267" t="s">
        <v>219</v>
      </c>
      <c r="B279" s="264">
        <v>62.983323999999996</v>
      </c>
      <c r="C279" s="265">
        <v>62.983323999999996</v>
      </c>
      <c r="D279" s="266"/>
    </row>
    <row r="280" spans="1:4" ht="19.5" customHeight="1">
      <c r="A280" s="267" t="s">
        <v>410</v>
      </c>
      <c r="B280" s="264">
        <v>47.69</v>
      </c>
      <c r="C280" s="265">
        <v>48.69</v>
      </c>
      <c r="D280" s="266">
        <f t="shared" si="4"/>
        <v>2.0968756552736424E-2</v>
      </c>
    </row>
    <row r="281" spans="1:4" ht="19.5" customHeight="1">
      <c r="A281" s="267" t="s">
        <v>411</v>
      </c>
      <c r="B281" s="264">
        <v>245.42</v>
      </c>
      <c r="C281" s="265">
        <v>251.42</v>
      </c>
      <c r="D281" s="266">
        <f t="shared" si="4"/>
        <v>2.4447885257925191E-2</v>
      </c>
    </row>
    <row r="282" spans="1:4" ht="19.5" customHeight="1">
      <c r="A282" s="267" t="s">
        <v>412</v>
      </c>
      <c r="B282" s="264">
        <v>701.64</v>
      </c>
      <c r="C282" s="265">
        <v>1225.6399999999999</v>
      </c>
      <c r="D282" s="266">
        <f t="shared" si="4"/>
        <v>0.7468217319423065</v>
      </c>
    </row>
    <row r="283" spans="1:4" ht="19.5" customHeight="1">
      <c r="A283" s="267" t="s">
        <v>413</v>
      </c>
      <c r="B283" s="264">
        <v>16</v>
      </c>
      <c r="C283" s="265">
        <v>197</v>
      </c>
      <c r="D283" s="266">
        <f t="shared" si="4"/>
        <v>11.3125</v>
      </c>
    </row>
    <row r="284" spans="1:4" ht="19.5" customHeight="1">
      <c r="A284" s="267" t="s">
        <v>817</v>
      </c>
      <c r="B284" s="264"/>
      <c r="C284" s="265">
        <v>136</v>
      </c>
      <c r="D284" s="266"/>
    </row>
    <row r="285" spans="1:4" ht="19.5" customHeight="1">
      <c r="A285" s="267" t="s">
        <v>414</v>
      </c>
      <c r="B285" s="264">
        <v>16</v>
      </c>
      <c r="C285" s="265">
        <v>61</v>
      </c>
      <c r="D285" s="266">
        <f t="shared" si="4"/>
        <v>2.8125</v>
      </c>
    </row>
    <row r="286" spans="1:4" ht="19.5" customHeight="1">
      <c r="A286" s="267" t="s">
        <v>415</v>
      </c>
      <c r="B286" s="264">
        <v>77.33784</v>
      </c>
      <c r="C286" s="265">
        <v>77.33784</v>
      </c>
      <c r="D286" s="266"/>
    </row>
    <row r="287" spans="1:4" ht="19.5" customHeight="1">
      <c r="A287" s="267" t="s">
        <v>219</v>
      </c>
      <c r="B287" s="264">
        <v>47.33784</v>
      </c>
      <c r="C287" s="265">
        <v>47.33784</v>
      </c>
      <c r="D287" s="266"/>
    </row>
    <row r="288" spans="1:4" ht="19.5" customHeight="1">
      <c r="A288" s="267" t="s">
        <v>416</v>
      </c>
      <c r="B288" s="264">
        <v>30</v>
      </c>
      <c r="C288" s="265">
        <v>30</v>
      </c>
      <c r="D288" s="266"/>
    </row>
    <row r="289" spans="1:4" ht="19.5" customHeight="1">
      <c r="A289" s="267" t="s">
        <v>417</v>
      </c>
      <c r="B289" s="264">
        <v>700</v>
      </c>
      <c r="C289" s="265">
        <v>5707</v>
      </c>
      <c r="D289" s="266">
        <f t="shared" si="4"/>
        <v>7.152857142857143</v>
      </c>
    </row>
    <row r="290" spans="1:4" ht="19.5" customHeight="1">
      <c r="A290" s="267" t="s">
        <v>418</v>
      </c>
      <c r="B290" s="264">
        <v>350</v>
      </c>
      <c r="C290" s="265">
        <v>5357</v>
      </c>
      <c r="D290" s="266">
        <f t="shared" si="4"/>
        <v>14.305714285714286</v>
      </c>
    </row>
    <row r="291" spans="1:4" ht="19.5" customHeight="1">
      <c r="A291" s="267" t="s">
        <v>419</v>
      </c>
      <c r="B291" s="264">
        <v>350</v>
      </c>
      <c r="C291" s="265">
        <v>350</v>
      </c>
      <c r="D291" s="266"/>
    </row>
    <row r="292" spans="1:4" ht="19.5" customHeight="1">
      <c r="A292" s="263" t="s">
        <v>420</v>
      </c>
      <c r="B292" s="264">
        <v>109.774193</v>
      </c>
      <c r="C292" s="265">
        <v>302.77419299999997</v>
      </c>
      <c r="D292" s="266">
        <f t="shared" si="4"/>
        <v>1.7581545782805252</v>
      </c>
    </row>
    <row r="293" spans="1:4" ht="19.5" customHeight="1">
      <c r="A293" s="267" t="s">
        <v>421</v>
      </c>
      <c r="B293" s="264">
        <v>50</v>
      </c>
      <c r="C293" s="265">
        <v>135</v>
      </c>
      <c r="D293" s="266">
        <f t="shared" si="4"/>
        <v>1.7</v>
      </c>
    </row>
    <row r="294" spans="1:4" ht="19.5" customHeight="1">
      <c r="A294" s="267" t="s">
        <v>422</v>
      </c>
      <c r="B294" s="264">
        <v>59.774193000000004</v>
      </c>
      <c r="C294" s="265">
        <v>167.774193</v>
      </c>
      <c r="D294" s="266">
        <f t="shared" si="4"/>
        <v>1.8067998007099819</v>
      </c>
    </row>
    <row r="295" spans="1:4" ht="19.5" customHeight="1">
      <c r="A295" s="267" t="s">
        <v>423</v>
      </c>
      <c r="B295" s="264">
        <v>1791.26</v>
      </c>
      <c r="C295" s="265">
        <v>1936.26</v>
      </c>
      <c r="D295" s="266">
        <f t="shared" si="4"/>
        <v>8.0948606009177901E-2</v>
      </c>
    </row>
    <row r="296" spans="1:4" ht="19.5" customHeight="1">
      <c r="A296" s="267" t="s">
        <v>885</v>
      </c>
      <c r="B296" s="264"/>
      <c r="C296" s="265">
        <v>143</v>
      </c>
      <c r="D296" s="266"/>
    </row>
    <row r="297" spans="1:4" ht="19.5" customHeight="1">
      <c r="A297" s="267" t="s">
        <v>424</v>
      </c>
      <c r="B297" s="264">
        <v>1791.26</v>
      </c>
      <c r="C297" s="265">
        <v>1793.26</v>
      </c>
      <c r="D297" s="266">
        <f t="shared" si="4"/>
        <v>1.1165324966783158E-3</v>
      </c>
    </row>
    <row r="298" spans="1:4" ht="19.5" customHeight="1">
      <c r="A298" s="267" t="s">
        <v>425</v>
      </c>
      <c r="B298" s="264">
        <v>35.36</v>
      </c>
      <c r="C298" s="265">
        <v>49.36</v>
      </c>
      <c r="D298" s="266">
        <f t="shared" si="4"/>
        <v>0.39592760180995473</v>
      </c>
    </row>
    <row r="299" spans="1:4" ht="19.5" customHeight="1">
      <c r="A299" s="267" t="s">
        <v>426</v>
      </c>
      <c r="B299" s="264">
        <v>0.36</v>
      </c>
      <c r="C299" s="265">
        <v>0.36</v>
      </c>
      <c r="D299" s="266"/>
    </row>
    <row r="300" spans="1:4" ht="19.5" customHeight="1">
      <c r="A300" s="267" t="s">
        <v>427</v>
      </c>
      <c r="B300" s="264">
        <v>35</v>
      </c>
      <c r="C300" s="265">
        <v>49</v>
      </c>
      <c r="D300" s="266">
        <f t="shared" si="4"/>
        <v>0.4</v>
      </c>
    </row>
    <row r="301" spans="1:4" ht="19.5" customHeight="1">
      <c r="A301" s="267" t="s">
        <v>428</v>
      </c>
      <c r="B301" s="264">
        <v>400</v>
      </c>
      <c r="C301" s="265">
        <v>7344</v>
      </c>
      <c r="D301" s="266">
        <f t="shared" si="4"/>
        <v>17.36</v>
      </c>
    </row>
    <row r="302" spans="1:4" ht="19.5" customHeight="1">
      <c r="A302" s="267" t="s">
        <v>429</v>
      </c>
      <c r="B302" s="264">
        <v>400</v>
      </c>
      <c r="C302" s="265">
        <v>7344</v>
      </c>
      <c r="D302" s="266">
        <f t="shared" si="4"/>
        <v>17.36</v>
      </c>
    </row>
    <row r="303" spans="1:4" ht="19.5" customHeight="1">
      <c r="A303" s="267" t="s">
        <v>430</v>
      </c>
      <c r="B303" s="264">
        <v>339.4</v>
      </c>
      <c r="C303" s="265">
        <v>2223.4</v>
      </c>
      <c r="D303" s="266">
        <f t="shared" si="4"/>
        <v>5.5509723040659988</v>
      </c>
    </row>
    <row r="304" spans="1:4" ht="19.5" customHeight="1">
      <c r="A304" s="267" t="s">
        <v>431</v>
      </c>
      <c r="B304" s="264">
        <v>339.4</v>
      </c>
      <c r="C304" s="265">
        <v>2223.4</v>
      </c>
      <c r="D304" s="266">
        <f t="shared" si="4"/>
        <v>5.5509723040659988</v>
      </c>
    </row>
    <row r="305" spans="1:4" ht="19.5" customHeight="1">
      <c r="A305" s="267" t="s">
        <v>432</v>
      </c>
      <c r="B305" s="264">
        <v>15756.488127000001</v>
      </c>
      <c r="C305" s="265">
        <v>25924.488127000001</v>
      </c>
      <c r="D305" s="266">
        <f t="shared" si="4"/>
        <v>0.64532146491300435</v>
      </c>
    </row>
    <row r="306" spans="1:4" ht="19.5" customHeight="1">
      <c r="A306" s="267" t="s">
        <v>433</v>
      </c>
      <c r="B306" s="264">
        <v>2015.3256710000001</v>
      </c>
      <c r="C306" s="265">
        <v>2029.3256710000001</v>
      </c>
      <c r="D306" s="266">
        <f t="shared" si="4"/>
        <v>6.9467680591064132E-3</v>
      </c>
    </row>
    <row r="307" spans="1:4" ht="19.5" customHeight="1">
      <c r="A307" s="267" t="s">
        <v>219</v>
      </c>
      <c r="B307" s="264">
        <v>349.325671</v>
      </c>
      <c r="C307" s="265">
        <v>349.325671</v>
      </c>
      <c r="D307" s="266"/>
    </row>
    <row r="308" spans="1:4" ht="19.5" customHeight="1">
      <c r="A308" s="267" t="s">
        <v>220</v>
      </c>
      <c r="B308" s="264">
        <v>6</v>
      </c>
      <c r="C308" s="265">
        <v>6</v>
      </c>
      <c r="D308" s="266"/>
    </row>
    <row r="309" spans="1:4" ht="19.5" customHeight="1">
      <c r="A309" s="267" t="s">
        <v>434</v>
      </c>
      <c r="B309" s="264">
        <v>1660</v>
      </c>
      <c r="C309" s="265">
        <v>1674</v>
      </c>
      <c r="D309" s="266">
        <f t="shared" si="4"/>
        <v>8.4337349397590362E-3</v>
      </c>
    </row>
    <row r="310" spans="1:4" ht="19.5" customHeight="1">
      <c r="A310" s="267" t="s">
        <v>435</v>
      </c>
      <c r="B310" s="264">
        <v>560.87389599999995</v>
      </c>
      <c r="C310" s="265">
        <v>647.87389599999995</v>
      </c>
      <c r="D310" s="266">
        <f t="shared" si="4"/>
        <v>0.155115081340851</v>
      </c>
    </row>
    <row r="311" spans="1:4" ht="19.5" customHeight="1">
      <c r="A311" s="267" t="s">
        <v>436</v>
      </c>
      <c r="B311" s="264">
        <v>282.54919999999998</v>
      </c>
      <c r="C311" s="265">
        <v>282.54919999999998</v>
      </c>
      <c r="D311" s="266"/>
    </row>
    <row r="312" spans="1:4" ht="19.5" customHeight="1">
      <c r="A312" s="267" t="s">
        <v>437</v>
      </c>
      <c r="B312" s="264">
        <v>151.96</v>
      </c>
      <c r="C312" s="265">
        <v>151.96</v>
      </c>
      <c r="D312" s="266"/>
    </row>
    <row r="313" spans="1:4" ht="19.5" customHeight="1">
      <c r="A313" s="267" t="s">
        <v>438</v>
      </c>
      <c r="B313" s="264">
        <v>107.313496</v>
      </c>
      <c r="C313" s="265">
        <v>107.313496</v>
      </c>
      <c r="D313" s="266"/>
    </row>
    <row r="314" spans="1:4" ht="19.5" customHeight="1">
      <c r="A314" s="267" t="s">
        <v>439</v>
      </c>
      <c r="B314" s="264">
        <v>19.051200000000001</v>
      </c>
      <c r="C314" s="265">
        <v>19.051200000000001</v>
      </c>
      <c r="D314" s="266"/>
    </row>
    <row r="315" spans="1:4" ht="19.5" customHeight="1">
      <c r="A315" s="267" t="s">
        <v>818</v>
      </c>
      <c r="B315" s="264"/>
      <c r="C315" s="265">
        <v>87</v>
      </c>
      <c r="D315" s="266" t="e">
        <f t="shared" si="4"/>
        <v>#DIV/0!</v>
      </c>
    </row>
    <row r="316" spans="1:4" ht="19.5" customHeight="1">
      <c r="A316" s="267" t="s">
        <v>440</v>
      </c>
      <c r="B316" s="264">
        <v>741.72944000000007</v>
      </c>
      <c r="C316" s="265">
        <v>1360.7294400000001</v>
      </c>
      <c r="D316" s="266">
        <f t="shared" si="4"/>
        <v>0.8345361079371475</v>
      </c>
    </row>
    <row r="317" spans="1:4" ht="19.5" customHeight="1">
      <c r="A317" s="267" t="s">
        <v>441</v>
      </c>
      <c r="B317" s="264">
        <v>566.84944000000007</v>
      </c>
      <c r="C317" s="265">
        <v>566.84944000000007</v>
      </c>
      <c r="D317" s="266"/>
    </row>
    <row r="318" spans="1:4" ht="19.5" customHeight="1">
      <c r="A318" s="267" t="s">
        <v>442</v>
      </c>
      <c r="B318" s="264">
        <v>174.88</v>
      </c>
      <c r="C318" s="265">
        <v>793.88</v>
      </c>
      <c r="D318" s="266">
        <f t="shared" si="4"/>
        <v>3.5395699908508691</v>
      </c>
    </row>
    <row r="319" spans="1:4" ht="19.5" customHeight="1">
      <c r="A319" s="267" t="s">
        <v>443</v>
      </c>
      <c r="B319" s="264">
        <v>1533.4760039999999</v>
      </c>
      <c r="C319" s="265">
        <v>4174.4760040000001</v>
      </c>
      <c r="D319" s="266">
        <f t="shared" si="4"/>
        <v>1.722231057487092</v>
      </c>
    </row>
    <row r="320" spans="1:4" ht="19.5" customHeight="1">
      <c r="A320" s="267" t="s">
        <v>444</v>
      </c>
      <c r="B320" s="264">
        <v>758.36948300000006</v>
      </c>
      <c r="C320" s="265">
        <v>758.36948300000006</v>
      </c>
      <c r="D320" s="266"/>
    </row>
    <row r="321" spans="1:4" ht="19.5" customHeight="1">
      <c r="A321" s="267" t="s">
        <v>445</v>
      </c>
      <c r="B321" s="264">
        <v>153.60408999999999</v>
      </c>
      <c r="C321" s="265">
        <v>153.60408999999999</v>
      </c>
      <c r="D321" s="266"/>
    </row>
    <row r="322" spans="1:4" ht="19.5" customHeight="1">
      <c r="A322" s="267" t="s">
        <v>446</v>
      </c>
      <c r="B322" s="264">
        <v>276.52243099999998</v>
      </c>
      <c r="C322" s="265">
        <v>276.52243099999998</v>
      </c>
      <c r="D322" s="266"/>
    </row>
    <row r="323" spans="1:4" ht="19.5" customHeight="1">
      <c r="A323" s="267" t="s">
        <v>447</v>
      </c>
      <c r="B323" s="264">
        <v>204</v>
      </c>
      <c r="C323" s="265">
        <v>2040</v>
      </c>
      <c r="D323" s="266">
        <f t="shared" si="4"/>
        <v>9</v>
      </c>
    </row>
    <row r="324" spans="1:4" ht="19.5" customHeight="1">
      <c r="A324" s="267" t="s">
        <v>448</v>
      </c>
      <c r="B324" s="264">
        <v>126.98</v>
      </c>
      <c r="C324" s="265">
        <v>931.98</v>
      </c>
      <c r="D324" s="266">
        <f t="shared" si="4"/>
        <v>6.3395810363836826</v>
      </c>
    </row>
    <row r="325" spans="1:4" ht="19.5" customHeight="1">
      <c r="A325" s="267" t="s">
        <v>449</v>
      </c>
      <c r="B325" s="264">
        <v>2</v>
      </c>
      <c r="C325" s="265">
        <v>2</v>
      </c>
      <c r="D325" s="266"/>
    </row>
    <row r="326" spans="1:4" ht="19.5" customHeight="1">
      <c r="A326" s="267" t="s">
        <v>450</v>
      </c>
      <c r="B326" s="264">
        <v>12</v>
      </c>
      <c r="C326" s="265">
        <v>12</v>
      </c>
      <c r="D326" s="266"/>
    </row>
    <row r="327" spans="1:4" ht="19.5" customHeight="1">
      <c r="A327" s="267" t="s">
        <v>787</v>
      </c>
      <c r="B327" s="264"/>
      <c r="C327" s="265">
        <v>43</v>
      </c>
      <c r="D327" s="266"/>
    </row>
    <row r="328" spans="1:4" ht="19.5" customHeight="1">
      <c r="A328" s="267" t="s">
        <v>819</v>
      </c>
      <c r="B328" s="264"/>
      <c r="C328" s="265">
        <v>22</v>
      </c>
      <c r="D328" s="266"/>
    </row>
    <row r="329" spans="1:4" ht="19.5" customHeight="1">
      <c r="A329" s="267" t="s">
        <v>788</v>
      </c>
      <c r="B329" s="264"/>
      <c r="C329" s="265">
        <v>21</v>
      </c>
      <c r="D329" s="266"/>
    </row>
    <row r="330" spans="1:4" ht="19.5" customHeight="1">
      <c r="A330" s="263" t="s">
        <v>789</v>
      </c>
      <c r="B330" s="264">
        <v>2018.3400199999999</v>
      </c>
      <c r="C330" s="265">
        <v>6022.3400199999996</v>
      </c>
      <c r="D330" s="266">
        <f t="shared" ref="D330:D390" si="5">(C330-B330)/B330</f>
        <v>1.9838084566147582</v>
      </c>
    </row>
    <row r="331" spans="1:4" ht="19.5" customHeight="1">
      <c r="A331" s="267" t="s">
        <v>451</v>
      </c>
      <c r="B331" s="264">
        <v>55.950400000000002</v>
      </c>
      <c r="C331" s="265">
        <v>55.950400000000002</v>
      </c>
      <c r="D331" s="266"/>
    </row>
    <row r="332" spans="1:4" ht="19.5" customHeight="1">
      <c r="A332" s="267" t="s">
        <v>452</v>
      </c>
      <c r="B332" s="264">
        <v>1863.2316000000001</v>
      </c>
      <c r="C332" s="265">
        <v>1863.2316000000001</v>
      </c>
      <c r="D332" s="266"/>
    </row>
    <row r="333" spans="1:4" ht="19.5" customHeight="1">
      <c r="A333" s="267" t="s">
        <v>790</v>
      </c>
      <c r="B333" s="264">
        <v>99.158019999999993</v>
      </c>
      <c r="C333" s="265">
        <v>4103.1580199999999</v>
      </c>
      <c r="D333" s="266">
        <f t="shared" si="5"/>
        <v>40.379991452027788</v>
      </c>
    </row>
    <row r="334" spans="1:4" ht="19.5" customHeight="1">
      <c r="A334" s="267" t="s">
        <v>453</v>
      </c>
      <c r="B334" s="264">
        <v>517.82342900000003</v>
      </c>
      <c r="C334" s="265">
        <v>834.82342900000003</v>
      </c>
      <c r="D334" s="266">
        <f t="shared" si="5"/>
        <v>0.61217778541264112</v>
      </c>
    </row>
    <row r="335" spans="1:4" ht="19.5" customHeight="1">
      <c r="A335" s="267" t="s">
        <v>219</v>
      </c>
      <c r="B335" s="264">
        <v>385.72652999999997</v>
      </c>
      <c r="C335" s="265">
        <v>385.72652999999997</v>
      </c>
      <c r="D335" s="266"/>
    </row>
    <row r="336" spans="1:4" ht="19.5" customHeight="1">
      <c r="A336" s="267" t="s">
        <v>454</v>
      </c>
      <c r="B336" s="264">
        <v>2</v>
      </c>
      <c r="C336" s="265">
        <v>2</v>
      </c>
      <c r="D336" s="266"/>
    </row>
    <row r="337" spans="1:4" ht="19.5" customHeight="1">
      <c r="A337" s="267" t="s">
        <v>455</v>
      </c>
      <c r="B337" s="264">
        <v>63.8</v>
      </c>
      <c r="C337" s="265">
        <v>63.8</v>
      </c>
      <c r="D337" s="266"/>
    </row>
    <row r="338" spans="1:4" ht="19.5" customHeight="1">
      <c r="A338" s="263" t="s">
        <v>227</v>
      </c>
      <c r="B338" s="264">
        <v>10.646899000000001</v>
      </c>
      <c r="C338" s="265">
        <v>10.646899000000001</v>
      </c>
      <c r="D338" s="266"/>
    </row>
    <row r="339" spans="1:4" ht="19.5" customHeight="1">
      <c r="A339" s="267" t="s">
        <v>456</v>
      </c>
      <c r="B339" s="264">
        <v>55.65</v>
      </c>
      <c r="C339" s="265">
        <v>372.65</v>
      </c>
      <c r="D339" s="266">
        <f t="shared" si="5"/>
        <v>5.6963162623539985</v>
      </c>
    </row>
    <row r="340" spans="1:4" ht="19.5" customHeight="1">
      <c r="A340" s="267" t="s">
        <v>457</v>
      </c>
      <c r="B340" s="264">
        <v>5503.334132</v>
      </c>
      <c r="C340" s="265">
        <v>5503.334132</v>
      </c>
      <c r="D340" s="266"/>
    </row>
    <row r="341" spans="1:4" ht="19.5" customHeight="1">
      <c r="A341" s="267" t="s">
        <v>458</v>
      </c>
      <c r="B341" s="264">
        <v>1189.780428</v>
      </c>
      <c r="C341" s="265">
        <v>1189.780428</v>
      </c>
      <c r="D341" s="266"/>
    </row>
    <row r="342" spans="1:4" ht="19.5" customHeight="1">
      <c r="A342" s="267" t="s">
        <v>459</v>
      </c>
      <c r="B342" s="264">
        <v>1685.063629</v>
      </c>
      <c r="C342" s="265">
        <v>1685.063629</v>
      </c>
      <c r="D342" s="266"/>
    </row>
    <row r="343" spans="1:4" ht="19.5" customHeight="1">
      <c r="A343" s="267" t="s">
        <v>460</v>
      </c>
      <c r="B343" s="264">
        <v>2425.4699999999998</v>
      </c>
      <c r="C343" s="265">
        <v>2425.4699999999998</v>
      </c>
      <c r="D343" s="266"/>
    </row>
    <row r="344" spans="1:4" ht="19.5" customHeight="1">
      <c r="A344" s="267" t="s">
        <v>461</v>
      </c>
      <c r="B344" s="264">
        <v>203.02007499999999</v>
      </c>
      <c r="C344" s="265">
        <v>203.02007499999999</v>
      </c>
      <c r="D344" s="266"/>
    </row>
    <row r="345" spans="1:4" ht="19.5" customHeight="1">
      <c r="A345" s="267" t="s">
        <v>462</v>
      </c>
      <c r="B345" s="264">
        <v>2200</v>
      </c>
      <c r="C345" s="265">
        <v>2200</v>
      </c>
      <c r="D345" s="266"/>
    </row>
    <row r="346" spans="1:4" ht="19.5" customHeight="1">
      <c r="A346" s="267" t="s">
        <v>463</v>
      </c>
      <c r="B346" s="264">
        <v>2200</v>
      </c>
      <c r="C346" s="265">
        <v>2200</v>
      </c>
      <c r="D346" s="266"/>
    </row>
    <row r="347" spans="1:4" ht="19.5" customHeight="1">
      <c r="A347" s="267" t="s">
        <v>464</v>
      </c>
      <c r="B347" s="264">
        <v>200</v>
      </c>
      <c r="C347" s="265">
        <v>1315</v>
      </c>
      <c r="D347" s="266">
        <f t="shared" si="5"/>
        <v>5.5750000000000002</v>
      </c>
    </row>
    <row r="348" spans="1:4" ht="19.5" customHeight="1">
      <c r="A348" s="267" t="s">
        <v>465</v>
      </c>
      <c r="B348" s="264">
        <v>200</v>
      </c>
      <c r="C348" s="265">
        <v>1315</v>
      </c>
      <c r="D348" s="266">
        <f t="shared" si="5"/>
        <v>5.5750000000000002</v>
      </c>
    </row>
    <row r="349" spans="1:4" ht="19.5" customHeight="1">
      <c r="A349" s="267" t="s">
        <v>466</v>
      </c>
      <c r="B349" s="264">
        <v>453</v>
      </c>
      <c r="C349" s="265">
        <v>588</v>
      </c>
      <c r="D349" s="266">
        <f t="shared" si="5"/>
        <v>0.29801324503311261</v>
      </c>
    </row>
    <row r="350" spans="1:4" ht="19.5" customHeight="1">
      <c r="A350" s="267" t="s">
        <v>467</v>
      </c>
      <c r="B350" s="264">
        <v>453</v>
      </c>
      <c r="C350" s="265">
        <v>588</v>
      </c>
      <c r="D350" s="266">
        <f t="shared" si="5"/>
        <v>0.29801324503311261</v>
      </c>
    </row>
    <row r="351" spans="1:4" ht="19.5" customHeight="1">
      <c r="A351" s="267" t="s">
        <v>468</v>
      </c>
      <c r="B351" s="264">
        <v>12.585535</v>
      </c>
      <c r="C351" s="265">
        <v>1205.5855349999999</v>
      </c>
      <c r="D351" s="266">
        <f t="shared" si="5"/>
        <v>94.791361670362051</v>
      </c>
    </row>
    <row r="352" spans="1:4" ht="19.5" customHeight="1">
      <c r="A352" s="267" t="s">
        <v>469</v>
      </c>
      <c r="B352" s="264">
        <v>12.585535</v>
      </c>
      <c r="C352" s="265">
        <v>1205.5855349999999</v>
      </c>
      <c r="D352" s="266">
        <f t="shared" si="5"/>
        <v>94.791361670362051</v>
      </c>
    </row>
    <row r="353" spans="1:4" ht="19.5" customHeight="1">
      <c r="A353" s="263" t="s">
        <v>470</v>
      </c>
      <c r="B353" s="264">
        <v>2314.958161</v>
      </c>
      <c r="C353" s="265">
        <v>17996.958161000002</v>
      </c>
      <c r="D353" s="266">
        <f t="shared" si="5"/>
        <v>6.7742045036467511</v>
      </c>
    </row>
    <row r="354" spans="1:4" ht="19.5" customHeight="1">
      <c r="A354" s="267" t="s">
        <v>471</v>
      </c>
      <c r="B354" s="264">
        <v>396.58816100000001</v>
      </c>
      <c r="C354" s="265">
        <v>396.58816100000001</v>
      </c>
      <c r="D354" s="266"/>
    </row>
    <row r="355" spans="1:4" ht="19.5" customHeight="1">
      <c r="A355" s="267" t="s">
        <v>219</v>
      </c>
      <c r="B355" s="264">
        <v>393.348161</v>
      </c>
      <c r="C355" s="265">
        <v>393.348161</v>
      </c>
      <c r="D355" s="266"/>
    </row>
    <row r="356" spans="1:4" ht="19.5" customHeight="1">
      <c r="A356" s="267" t="s">
        <v>220</v>
      </c>
      <c r="B356" s="264">
        <v>3.24</v>
      </c>
      <c r="C356" s="265">
        <v>3.24</v>
      </c>
      <c r="D356" s="266"/>
    </row>
    <row r="357" spans="1:4" ht="19.5" customHeight="1">
      <c r="A357" s="267" t="s">
        <v>472</v>
      </c>
      <c r="B357" s="264">
        <v>80</v>
      </c>
      <c r="C357" s="265">
        <v>6344</v>
      </c>
      <c r="D357" s="266">
        <f t="shared" si="5"/>
        <v>78.3</v>
      </c>
    </row>
    <row r="358" spans="1:4" ht="19.5" customHeight="1">
      <c r="A358" s="267" t="s">
        <v>473</v>
      </c>
      <c r="B358" s="264">
        <v>80</v>
      </c>
      <c r="C358" s="265">
        <v>2037</v>
      </c>
      <c r="D358" s="266">
        <f t="shared" si="5"/>
        <v>24.462499999999999</v>
      </c>
    </row>
    <row r="359" spans="1:4" ht="19.5" customHeight="1">
      <c r="A359" s="267" t="s">
        <v>820</v>
      </c>
      <c r="B359" s="264"/>
      <c r="C359" s="265">
        <v>4307</v>
      </c>
      <c r="D359" s="266"/>
    </row>
    <row r="360" spans="1:4" ht="19.5" customHeight="1">
      <c r="A360" s="267" t="s">
        <v>821</v>
      </c>
      <c r="B360" s="264"/>
      <c r="C360" s="265">
        <v>2567</v>
      </c>
      <c r="D360" s="266"/>
    </row>
    <row r="361" spans="1:4" ht="19.5" customHeight="1">
      <c r="A361" s="267" t="s">
        <v>822</v>
      </c>
      <c r="B361" s="264"/>
      <c r="C361" s="265">
        <v>125</v>
      </c>
      <c r="D361" s="266"/>
    </row>
    <row r="362" spans="1:4" ht="19.5" customHeight="1">
      <c r="A362" s="267" t="s">
        <v>823</v>
      </c>
      <c r="B362" s="264"/>
      <c r="C362" s="265">
        <v>995</v>
      </c>
      <c r="D362" s="266"/>
    </row>
    <row r="363" spans="1:4" ht="19.5" customHeight="1">
      <c r="A363" s="267" t="s">
        <v>824</v>
      </c>
      <c r="B363" s="264"/>
      <c r="C363" s="265">
        <v>1447</v>
      </c>
      <c r="D363" s="266"/>
    </row>
    <row r="364" spans="1:4" ht="19.5" customHeight="1">
      <c r="A364" s="267" t="s">
        <v>826</v>
      </c>
      <c r="B364" s="264"/>
      <c r="C364" s="265">
        <v>261</v>
      </c>
      <c r="D364" s="266"/>
    </row>
    <row r="365" spans="1:4" ht="19.5" customHeight="1">
      <c r="A365" s="267" t="s">
        <v>825</v>
      </c>
      <c r="B365" s="264"/>
      <c r="C365" s="265">
        <v>68</v>
      </c>
      <c r="D365" s="266"/>
    </row>
    <row r="366" spans="1:4" ht="19.5" customHeight="1">
      <c r="A366" s="267" t="s">
        <v>827</v>
      </c>
      <c r="B366" s="264"/>
      <c r="C366" s="265">
        <v>193</v>
      </c>
      <c r="D366" s="266"/>
    </row>
    <row r="367" spans="1:4" ht="19.5" customHeight="1">
      <c r="A367" s="267" t="s">
        <v>828</v>
      </c>
      <c r="B367" s="264"/>
      <c r="C367" s="265">
        <v>194</v>
      </c>
      <c r="D367" s="266"/>
    </row>
    <row r="368" spans="1:4" ht="19.5" customHeight="1">
      <c r="A368" s="267" t="s">
        <v>829</v>
      </c>
      <c r="B368" s="264"/>
      <c r="C368" s="265">
        <v>194</v>
      </c>
      <c r="D368" s="266"/>
    </row>
    <row r="369" spans="1:4" ht="19.5" customHeight="1">
      <c r="A369" s="267" t="s">
        <v>474</v>
      </c>
      <c r="B369" s="264">
        <v>368.37</v>
      </c>
      <c r="C369" s="265">
        <v>1102.3699999999999</v>
      </c>
      <c r="D369" s="266">
        <f t="shared" si="5"/>
        <v>1.9925618264245184</v>
      </c>
    </row>
    <row r="370" spans="1:4" ht="19.5" customHeight="1">
      <c r="A370" s="267" t="s">
        <v>475</v>
      </c>
      <c r="B370" s="264">
        <v>44</v>
      </c>
      <c r="C370" s="265">
        <v>87</v>
      </c>
      <c r="D370" s="266">
        <f t="shared" si="5"/>
        <v>0.97727272727272729</v>
      </c>
    </row>
    <row r="371" spans="1:4" ht="19.5" customHeight="1">
      <c r="A371" s="267" t="s">
        <v>476</v>
      </c>
      <c r="B371" s="264">
        <v>26.2</v>
      </c>
      <c r="C371" s="265">
        <v>26.2</v>
      </c>
      <c r="D371" s="266"/>
    </row>
    <row r="372" spans="1:4" ht="19.5" customHeight="1">
      <c r="A372" s="267" t="s">
        <v>477</v>
      </c>
      <c r="B372" s="264">
        <v>298.17</v>
      </c>
      <c r="C372" s="265">
        <v>989.17000000000007</v>
      </c>
      <c r="D372" s="266">
        <f t="shared" si="5"/>
        <v>2.317469899721635</v>
      </c>
    </row>
    <row r="373" spans="1:4" ht="19.5" customHeight="1">
      <c r="A373" s="267" t="s">
        <v>830</v>
      </c>
      <c r="B373" s="264"/>
      <c r="C373" s="265">
        <v>210</v>
      </c>
      <c r="D373" s="266"/>
    </row>
    <row r="374" spans="1:4" ht="19.5" customHeight="1">
      <c r="A374" s="267" t="s">
        <v>831</v>
      </c>
      <c r="B374" s="264"/>
      <c r="C374" s="265">
        <v>210</v>
      </c>
      <c r="D374" s="266"/>
    </row>
    <row r="375" spans="1:4" ht="19.5" customHeight="1">
      <c r="A375" s="267" t="s">
        <v>478</v>
      </c>
      <c r="B375" s="264">
        <v>1470</v>
      </c>
      <c r="C375" s="265">
        <v>6922</v>
      </c>
      <c r="D375" s="266">
        <f t="shared" si="5"/>
        <v>3.7088435374149662</v>
      </c>
    </row>
    <row r="376" spans="1:4" ht="19.5" customHeight="1">
      <c r="A376" s="267" t="s">
        <v>796</v>
      </c>
      <c r="B376" s="264">
        <v>1470</v>
      </c>
      <c r="C376" s="265">
        <v>6922</v>
      </c>
      <c r="D376" s="266">
        <f t="shared" si="5"/>
        <v>3.7088435374149662</v>
      </c>
    </row>
    <row r="377" spans="1:4" ht="19.5" customHeight="1">
      <c r="A377" s="267" t="s">
        <v>479</v>
      </c>
      <c r="B377" s="264">
        <v>15063.397471</v>
      </c>
      <c r="C377" s="265">
        <v>20190.397471</v>
      </c>
      <c r="D377" s="266">
        <f t="shared" si="5"/>
        <v>0.34036146293493763</v>
      </c>
    </row>
    <row r="378" spans="1:4" ht="19.5" customHeight="1">
      <c r="A378" s="267" t="s">
        <v>480</v>
      </c>
      <c r="B378" s="264">
        <v>4579</v>
      </c>
      <c r="C378" s="265">
        <v>5208</v>
      </c>
      <c r="D378" s="266">
        <f t="shared" si="5"/>
        <v>0.13736623716968771</v>
      </c>
    </row>
    <row r="379" spans="1:4" ht="19.5" customHeight="1">
      <c r="A379" s="267" t="s">
        <v>219</v>
      </c>
      <c r="B379" s="264">
        <v>1091.1632050000001</v>
      </c>
      <c r="C379" s="265">
        <v>1091.1632050000001</v>
      </c>
      <c r="D379" s="266"/>
    </row>
    <row r="380" spans="1:4" ht="19.5" customHeight="1">
      <c r="A380" s="267" t="s">
        <v>220</v>
      </c>
      <c r="B380" s="264">
        <v>1395</v>
      </c>
      <c r="C380" s="265">
        <v>1395</v>
      </c>
      <c r="D380" s="266"/>
    </row>
    <row r="381" spans="1:4" ht="19.5" customHeight="1">
      <c r="A381" s="267" t="s">
        <v>481</v>
      </c>
      <c r="B381" s="264">
        <v>436.74604000000005</v>
      </c>
      <c r="C381" s="265">
        <v>436.74604000000005</v>
      </c>
      <c r="D381" s="266"/>
    </row>
    <row r="382" spans="1:4" ht="19.5" customHeight="1">
      <c r="A382" s="267" t="s">
        <v>482</v>
      </c>
      <c r="B382" s="264">
        <v>1656.029</v>
      </c>
      <c r="C382" s="265">
        <v>2285.029</v>
      </c>
      <c r="D382" s="266">
        <f t="shared" si="5"/>
        <v>0.37982426636248517</v>
      </c>
    </row>
    <row r="383" spans="1:4" ht="19.5" customHeight="1">
      <c r="A383" s="267" t="s">
        <v>832</v>
      </c>
      <c r="B383" s="264"/>
      <c r="C383" s="265">
        <v>582</v>
      </c>
      <c r="D383" s="266"/>
    </row>
    <row r="384" spans="1:4" ht="19.5" customHeight="1">
      <c r="A384" s="267" t="s">
        <v>833</v>
      </c>
      <c r="B384" s="264"/>
      <c r="C384" s="265">
        <v>582</v>
      </c>
      <c r="D384" s="266"/>
    </row>
    <row r="385" spans="1:4" ht="19.5" customHeight="1">
      <c r="A385" s="267" t="s">
        <v>483</v>
      </c>
      <c r="B385" s="264">
        <v>2031.895111</v>
      </c>
      <c r="C385" s="265">
        <v>5299.8951109999998</v>
      </c>
      <c r="D385" s="266">
        <f t="shared" si="5"/>
        <v>1.6083507373526034</v>
      </c>
    </row>
    <row r="386" spans="1:4" ht="19.5" customHeight="1">
      <c r="A386" s="267" t="s">
        <v>484</v>
      </c>
      <c r="B386" s="264">
        <v>2031.895111</v>
      </c>
      <c r="C386" s="265">
        <v>5299.8951109999998</v>
      </c>
      <c r="D386" s="266">
        <f t="shared" si="5"/>
        <v>1.6083507373526034</v>
      </c>
    </row>
    <row r="387" spans="1:4" ht="19.5" customHeight="1">
      <c r="A387" s="267" t="s">
        <v>485</v>
      </c>
      <c r="B387" s="264">
        <v>3868.9201149999999</v>
      </c>
      <c r="C387" s="265">
        <v>3953.9201149999999</v>
      </c>
      <c r="D387" s="266">
        <f t="shared" si="5"/>
        <v>2.1969954786724772E-2</v>
      </c>
    </row>
    <row r="388" spans="1:4" ht="19.5" customHeight="1">
      <c r="A388" s="267" t="s">
        <v>834</v>
      </c>
      <c r="B388" s="264"/>
      <c r="C388" s="265">
        <v>85</v>
      </c>
      <c r="D388" s="266"/>
    </row>
    <row r="389" spans="1:4" ht="19.5" customHeight="1">
      <c r="A389" s="267" t="s">
        <v>486</v>
      </c>
      <c r="B389" s="264">
        <v>4583</v>
      </c>
      <c r="C389" s="265">
        <v>5146</v>
      </c>
      <c r="D389" s="266">
        <f t="shared" si="5"/>
        <v>0.1228452978398429</v>
      </c>
    </row>
    <row r="390" spans="1:4" ht="19.5" customHeight="1">
      <c r="A390" s="267" t="s">
        <v>487</v>
      </c>
      <c r="B390" s="264">
        <v>4583</v>
      </c>
      <c r="C390" s="265">
        <v>5146</v>
      </c>
      <c r="D390" s="266">
        <f t="shared" si="5"/>
        <v>0.1228452978398429</v>
      </c>
    </row>
    <row r="391" spans="1:4" ht="19.5" customHeight="1">
      <c r="A391" s="267" t="s">
        <v>488</v>
      </c>
      <c r="B391" s="264">
        <v>19019</v>
      </c>
      <c r="C391" s="265">
        <v>45276</v>
      </c>
      <c r="D391" s="266">
        <f t="shared" ref="D391:D454" si="6">(C391-B391)/B391</f>
        <v>1.3805668016194332</v>
      </c>
    </row>
    <row r="392" spans="1:4" ht="19.5" customHeight="1">
      <c r="A392" s="267" t="s">
        <v>489</v>
      </c>
      <c r="B392" s="264">
        <v>4669.4342710000001</v>
      </c>
      <c r="C392" s="265">
        <v>19827.434270999998</v>
      </c>
      <c r="D392" s="266">
        <f t="shared" si="6"/>
        <v>3.2462176615570564</v>
      </c>
    </row>
    <row r="393" spans="1:4" ht="19.5" customHeight="1">
      <c r="A393" s="267" t="s">
        <v>219</v>
      </c>
      <c r="B393" s="264">
        <v>682.38936999999999</v>
      </c>
      <c r="C393" s="265">
        <v>682.38936999999999</v>
      </c>
      <c r="D393" s="266"/>
    </row>
    <row r="394" spans="1:4" ht="19.5" customHeight="1">
      <c r="A394" s="267" t="s">
        <v>220</v>
      </c>
      <c r="B394" s="264">
        <v>83.17</v>
      </c>
      <c r="C394" s="265">
        <v>83.17</v>
      </c>
      <c r="D394" s="266"/>
    </row>
    <row r="395" spans="1:4" ht="19.5" customHeight="1">
      <c r="A395" s="267" t="s">
        <v>227</v>
      </c>
      <c r="B395" s="264">
        <v>2422.8451010000003</v>
      </c>
      <c r="C395" s="265">
        <v>2422.8451010000003</v>
      </c>
      <c r="D395" s="266"/>
    </row>
    <row r="396" spans="1:4" ht="19.5" customHeight="1">
      <c r="A396" s="267" t="s">
        <v>490</v>
      </c>
      <c r="B396" s="264">
        <v>222</v>
      </c>
      <c r="C396" s="265">
        <v>2732</v>
      </c>
      <c r="D396" s="266">
        <f t="shared" si="6"/>
        <v>11.306306306306306</v>
      </c>
    </row>
    <row r="397" spans="1:4" ht="19.5" customHeight="1">
      <c r="A397" s="267" t="s">
        <v>491</v>
      </c>
      <c r="B397" s="264">
        <v>152.5</v>
      </c>
      <c r="C397" s="265">
        <v>494.5</v>
      </c>
      <c r="D397" s="266">
        <f t="shared" si="6"/>
        <v>2.2426229508196722</v>
      </c>
    </row>
    <row r="398" spans="1:4" ht="19.5" customHeight="1">
      <c r="A398" s="267" t="s">
        <v>492</v>
      </c>
      <c r="B398" s="264">
        <v>31</v>
      </c>
      <c r="C398" s="265">
        <v>58</v>
      </c>
      <c r="D398" s="266">
        <f t="shared" si="6"/>
        <v>0.87096774193548387</v>
      </c>
    </row>
    <row r="399" spans="1:4" ht="19.5" customHeight="1">
      <c r="A399" s="267" t="s">
        <v>493</v>
      </c>
      <c r="B399" s="264">
        <v>4.5</v>
      </c>
      <c r="C399" s="265">
        <v>4.5</v>
      </c>
      <c r="D399" s="266"/>
    </row>
    <row r="400" spans="1:4" ht="19.5" customHeight="1">
      <c r="A400" s="267" t="s">
        <v>494</v>
      </c>
      <c r="B400" s="264">
        <v>6.8</v>
      </c>
      <c r="C400" s="265">
        <v>212.8</v>
      </c>
      <c r="D400" s="266">
        <f t="shared" si="6"/>
        <v>30.294117647058826</v>
      </c>
    </row>
    <row r="401" spans="1:4" ht="19.5" customHeight="1">
      <c r="A401" s="267" t="s">
        <v>835</v>
      </c>
      <c r="B401" s="264"/>
      <c r="C401" s="265">
        <v>1001</v>
      </c>
      <c r="D401" s="266"/>
    </row>
    <row r="402" spans="1:4" ht="19.5" customHeight="1">
      <c r="A402" s="267" t="s">
        <v>851</v>
      </c>
      <c r="B402" s="264"/>
      <c r="C402" s="265">
        <v>50</v>
      </c>
      <c r="D402" s="266"/>
    </row>
    <row r="403" spans="1:4" ht="19.5" customHeight="1">
      <c r="A403" s="267" t="s">
        <v>495</v>
      </c>
      <c r="B403" s="264">
        <v>10</v>
      </c>
      <c r="C403" s="265">
        <v>110</v>
      </c>
      <c r="D403" s="266">
        <f t="shared" si="6"/>
        <v>10</v>
      </c>
    </row>
    <row r="404" spans="1:4" ht="19.5" customHeight="1">
      <c r="A404" s="267" t="s">
        <v>496</v>
      </c>
      <c r="B404" s="264">
        <v>89</v>
      </c>
      <c r="C404" s="265">
        <v>704</v>
      </c>
      <c r="D404" s="266">
        <f t="shared" si="6"/>
        <v>6.9101123595505616</v>
      </c>
    </row>
    <row r="405" spans="1:4" ht="19.5" customHeight="1">
      <c r="A405" s="267" t="s">
        <v>497</v>
      </c>
      <c r="B405" s="264">
        <v>400</v>
      </c>
      <c r="C405" s="265">
        <v>440</v>
      </c>
      <c r="D405" s="266">
        <f t="shared" si="6"/>
        <v>0.1</v>
      </c>
    </row>
    <row r="406" spans="1:4" ht="19.5" customHeight="1">
      <c r="A406" s="267" t="s">
        <v>836</v>
      </c>
      <c r="B406" s="264"/>
      <c r="C406" s="265">
        <v>369</v>
      </c>
      <c r="D406" s="266"/>
    </row>
    <row r="407" spans="1:4" ht="19.5" customHeight="1">
      <c r="A407" s="267" t="s">
        <v>498</v>
      </c>
      <c r="B407" s="264">
        <v>565.22979999999995</v>
      </c>
      <c r="C407" s="265">
        <v>10463.229800000001</v>
      </c>
      <c r="D407" s="266">
        <f t="shared" si="6"/>
        <v>17.511461709909849</v>
      </c>
    </row>
    <row r="408" spans="1:4" ht="19.5" customHeight="1">
      <c r="A408" s="267" t="s">
        <v>499</v>
      </c>
      <c r="B408" s="264">
        <v>670.98971799999993</v>
      </c>
      <c r="C408" s="265">
        <v>2131.9897179999998</v>
      </c>
      <c r="D408" s="266">
        <f t="shared" si="6"/>
        <v>2.177380607790476</v>
      </c>
    </row>
    <row r="409" spans="1:4" ht="19.5" customHeight="1">
      <c r="A409" s="267" t="s">
        <v>219</v>
      </c>
      <c r="B409" s="264">
        <v>145.99109999999999</v>
      </c>
      <c r="C409" s="265">
        <v>146.99109999999999</v>
      </c>
      <c r="D409" s="266">
        <f t="shared" si="6"/>
        <v>6.8497326206871517E-3</v>
      </c>
    </row>
    <row r="410" spans="1:4" ht="19.5" customHeight="1">
      <c r="A410" s="267" t="s">
        <v>500</v>
      </c>
      <c r="B410" s="264">
        <v>420.838618</v>
      </c>
      <c r="C410" s="265">
        <v>420.838618</v>
      </c>
      <c r="D410" s="266"/>
    </row>
    <row r="411" spans="1:4" ht="19.5" customHeight="1">
      <c r="A411" s="267" t="s">
        <v>837</v>
      </c>
      <c r="B411" s="264"/>
      <c r="C411" s="265">
        <v>196</v>
      </c>
      <c r="D411" s="266"/>
    </row>
    <row r="412" spans="1:4" ht="19.5" customHeight="1">
      <c r="A412" s="267" t="s">
        <v>838</v>
      </c>
      <c r="B412" s="264"/>
      <c r="C412" s="265">
        <v>18</v>
      </c>
      <c r="D412" s="266"/>
    </row>
    <row r="413" spans="1:4" ht="19.5" customHeight="1">
      <c r="A413" s="267" t="s">
        <v>839</v>
      </c>
      <c r="B413" s="264"/>
      <c r="C413" s="265">
        <v>444</v>
      </c>
      <c r="D413" s="266"/>
    </row>
    <row r="414" spans="1:4" ht="19.5" customHeight="1">
      <c r="A414" s="267" t="s">
        <v>840</v>
      </c>
      <c r="B414" s="264"/>
      <c r="C414" s="265">
        <v>20</v>
      </c>
      <c r="D414" s="266"/>
    </row>
    <row r="415" spans="1:4" ht="19.5" customHeight="1">
      <c r="A415" s="267" t="s">
        <v>841</v>
      </c>
      <c r="B415" s="264"/>
      <c r="C415" s="265">
        <v>10</v>
      </c>
      <c r="D415" s="266"/>
    </row>
    <row r="416" spans="1:4" ht="19.5" customHeight="1">
      <c r="A416" s="267" t="s">
        <v>501</v>
      </c>
      <c r="B416" s="264">
        <v>86.92</v>
      </c>
      <c r="C416" s="265">
        <v>133.92000000000002</v>
      </c>
      <c r="D416" s="266">
        <f t="shared" si="6"/>
        <v>0.5407271053842615</v>
      </c>
    </row>
    <row r="417" spans="1:4" ht="19.5" customHeight="1">
      <c r="A417" s="267" t="s">
        <v>842</v>
      </c>
      <c r="B417" s="264"/>
      <c r="C417" s="265">
        <v>200</v>
      </c>
      <c r="D417" s="266"/>
    </row>
    <row r="418" spans="1:4" ht="19.5" customHeight="1">
      <c r="A418" s="267" t="s">
        <v>843</v>
      </c>
      <c r="B418" s="264"/>
      <c r="C418" s="275">
        <v>-8</v>
      </c>
      <c r="D418" s="266"/>
    </row>
    <row r="419" spans="1:4" ht="19.5" customHeight="1">
      <c r="A419" s="267" t="s">
        <v>844</v>
      </c>
      <c r="B419" s="264"/>
      <c r="C419" s="265">
        <v>4</v>
      </c>
      <c r="D419" s="266"/>
    </row>
    <row r="420" spans="1:4" ht="19.5" customHeight="1">
      <c r="A420" s="267" t="s">
        <v>502</v>
      </c>
      <c r="B420" s="264">
        <v>17.239999999999998</v>
      </c>
      <c r="C420" s="265">
        <v>546.24</v>
      </c>
      <c r="D420" s="266">
        <f t="shared" si="6"/>
        <v>30.684454756380514</v>
      </c>
    </row>
    <row r="421" spans="1:4" ht="19.5" customHeight="1">
      <c r="A421" s="267" t="s">
        <v>503</v>
      </c>
      <c r="B421" s="264">
        <v>2349.2787210000001</v>
      </c>
      <c r="C421" s="265">
        <v>5684.2787210000006</v>
      </c>
      <c r="D421" s="266">
        <f t="shared" si="6"/>
        <v>1.4195846453589023</v>
      </c>
    </row>
    <row r="422" spans="1:4" ht="19.5" customHeight="1">
      <c r="A422" s="267" t="s">
        <v>219</v>
      </c>
      <c r="B422" s="264">
        <v>189.95008999999999</v>
      </c>
      <c r="C422" s="265">
        <v>189.95008999999999</v>
      </c>
      <c r="D422" s="266">
        <f t="shared" si="6"/>
        <v>0</v>
      </c>
    </row>
    <row r="423" spans="1:4" ht="19.5" customHeight="1">
      <c r="A423" s="267" t="s">
        <v>220</v>
      </c>
      <c r="B423" s="264">
        <v>5</v>
      </c>
      <c r="C423" s="265">
        <v>17</v>
      </c>
      <c r="D423" s="266">
        <f t="shared" si="6"/>
        <v>2.4</v>
      </c>
    </row>
    <row r="424" spans="1:4" ht="19.5" customHeight="1">
      <c r="A424" s="267" t="s">
        <v>504</v>
      </c>
      <c r="B424" s="264">
        <v>1354.465031</v>
      </c>
      <c r="C424" s="265">
        <v>1486.465031</v>
      </c>
      <c r="D424" s="266">
        <f t="shared" si="6"/>
        <v>9.7455450660505094E-2</v>
      </c>
    </row>
    <row r="425" spans="1:4" ht="19.5" customHeight="1">
      <c r="A425" s="267" t="s">
        <v>845</v>
      </c>
      <c r="B425" s="264"/>
      <c r="C425" s="265">
        <v>171</v>
      </c>
      <c r="D425" s="266"/>
    </row>
    <row r="426" spans="1:4" ht="19.5" customHeight="1">
      <c r="A426" s="267" t="s">
        <v>846</v>
      </c>
      <c r="B426" s="264"/>
      <c r="C426" s="265">
        <v>63</v>
      </c>
      <c r="D426" s="266"/>
    </row>
    <row r="427" spans="1:4" ht="19.5" customHeight="1">
      <c r="A427" s="267" t="s">
        <v>505</v>
      </c>
      <c r="B427" s="264">
        <v>65.823599999999999</v>
      </c>
      <c r="C427" s="265">
        <v>75.823599999999999</v>
      </c>
      <c r="D427" s="266">
        <f t="shared" si="6"/>
        <v>0.15192119543750265</v>
      </c>
    </row>
    <row r="428" spans="1:4" ht="19.5" customHeight="1">
      <c r="A428" s="267" t="s">
        <v>506</v>
      </c>
      <c r="B428" s="264">
        <v>269.04000000000002</v>
      </c>
      <c r="C428" s="265">
        <v>1193.04</v>
      </c>
      <c r="D428" s="266">
        <f t="shared" si="6"/>
        <v>3.4344335414808205</v>
      </c>
    </row>
    <row r="429" spans="1:4" ht="19.5" customHeight="1">
      <c r="A429" s="267" t="s">
        <v>507</v>
      </c>
      <c r="B429" s="264">
        <v>360</v>
      </c>
      <c r="C429" s="265">
        <v>722</v>
      </c>
      <c r="D429" s="266">
        <f t="shared" si="6"/>
        <v>1.0055555555555555</v>
      </c>
    </row>
    <row r="430" spans="1:4" ht="19.5" customHeight="1">
      <c r="A430" s="267" t="s">
        <v>847</v>
      </c>
      <c r="B430" s="264"/>
      <c r="C430" s="265">
        <v>190</v>
      </c>
      <c r="D430" s="266"/>
    </row>
    <row r="431" spans="1:4" ht="19.5" customHeight="1">
      <c r="A431" s="267" t="s">
        <v>508</v>
      </c>
      <c r="B431" s="264">
        <v>100</v>
      </c>
      <c r="C431" s="265">
        <v>664</v>
      </c>
      <c r="D431" s="266">
        <f t="shared" si="6"/>
        <v>5.64</v>
      </c>
    </row>
    <row r="432" spans="1:4" ht="19.5" customHeight="1">
      <c r="A432" s="267" t="s">
        <v>509</v>
      </c>
      <c r="B432" s="264">
        <v>5</v>
      </c>
      <c r="C432" s="265">
        <v>912</v>
      </c>
      <c r="D432" s="266">
        <f t="shared" si="6"/>
        <v>181.4</v>
      </c>
    </row>
    <row r="433" spans="1:4" ht="19.5" customHeight="1">
      <c r="A433" s="267" t="s">
        <v>510</v>
      </c>
      <c r="B433" s="264">
        <v>1314.2113669999999</v>
      </c>
      <c r="C433" s="265">
        <v>1873.2113669999999</v>
      </c>
      <c r="D433" s="266">
        <f t="shared" si="6"/>
        <v>0.42535014841337926</v>
      </c>
    </row>
    <row r="434" spans="1:4" ht="19.5" customHeight="1">
      <c r="A434" s="267" t="s">
        <v>219</v>
      </c>
      <c r="B434" s="264">
        <v>23.211367000000003</v>
      </c>
      <c r="C434" s="265">
        <v>31.211367000000003</v>
      </c>
      <c r="D434" s="266">
        <f t="shared" si="6"/>
        <v>0.34465871829091321</v>
      </c>
    </row>
    <row r="435" spans="1:4" ht="19.5" customHeight="1">
      <c r="A435" s="267" t="s">
        <v>220</v>
      </c>
      <c r="B435" s="264">
        <v>11</v>
      </c>
      <c r="C435" s="265">
        <v>29</v>
      </c>
      <c r="D435" s="266">
        <f t="shared" si="6"/>
        <v>1.6363636363636365</v>
      </c>
    </row>
    <row r="436" spans="1:4" ht="19.5" customHeight="1">
      <c r="A436" s="267" t="s">
        <v>848</v>
      </c>
      <c r="B436" s="264"/>
      <c r="C436" s="265">
        <v>175</v>
      </c>
      <c r="D436" s="266"/>
    </row>
    <row r="437" spans="1:4" ht="19.5" customHeight="1">
      <c r="A437" s="267" t="s">
        <v>886</v>
      </c>
      <c r="B437" s="264"/>
      <c r="C437" s="265">
        <v>148</v>
      </c>
      <c r="D437" s="266"/>
    </row>
    <row r="438" spans="1:4" ht="19.5" customHeight="1">
      <c r="A438" s="267" t="s">
        <v>511</v>
      </c>
      <c r="B438" s="264">
        <v>1280</v>
      </c>
      <c r="C438" s="265">
        <v>1506</v>
      </c>
      <c r="D438" s="266">
        <f t="shared" si="6"/>
        <v>0.17656250000000001</v>
      </c>
    </row>
    <row r="439" spans="1:4" ht="19.5" customHeight="1">
      <c r="A439" s="267" t="s">
        <v>512</v>
      </c>
      <c r="B439" s="264">
        <v>480</v>
      </c>
      <c r="C439" s="265">
        <v>1971</v>
      </c>
      <c r="D439" s="266">
        <f t="shared" si="6"/>
        <v>3.1062500000000002</v>
      </c>
    </row>
    <row r="440" spans="1:4" ht="19.5" customHeight="1">
      <c r="A440" s="267" t="s">
        <v>513</v>
      </c>
      <c r="B440" s="264">
        <v>300</v>
      </c>
      <c r="C440" s="265">
        <v>1590</v>
      </c>
      <c r="D440" s="266">
        <f t="shared" si="6"/>
        <v>4.3</v>
      </c>
    </row>
    <row r="441" spans="1:4" ht="19.5" customHeight="1">
      <c r="A441" s="267" t="s">
        <v>514</v>
      </c>
      <c r="B441" s="264">
        <v>100</v>
      </c>
      <c r="C441" s="265">
        <v>301</v>
      </c>
      <c r="D441" s="266">
        <f t="shared" si="6"/>
        <v>2.0099999999999998</v>
      </c>
    </row>
    <row r="442" spans="1:4" ht="19.5" customHeight="1">
      <c r="A442" s="263" t="s">
        <v>515</v>
      </c>
      <c r="B442" s="264">
        <v>80</v>
      </c>
      <c r="C442" s="265">
        <v>80</v>
      </c>
      <c r="D442" s="266"/>
    </row>
    <row r="443" spans="1:4" ht="19.5" customHeight="1">
      <c r="A443" s="267" t="s">
        <v>516</v>
      </c>
      <c r="B443" s="264">
        <v>5476</v>
      </c>
      <c r="C443" s="265">
        <v>6748</v>
      </c>
      <c r="D443" s="266">
        <f t="shared" si="6"/>
        <v>0.23228634039444851</v>
      </c>
    </row>
    <row r="444" spans="1:4" ht="19.5" customHeight="1">
      <c r="A444" s="267" t="s">
        <v>517</v>
      </c>
      <c r="B444" s="264">
        <v>1446</v>
      </c>
      <c r="C444" s="265">
        <v>1999</v>
      </c>
      <c r="D444" s="266">
        <f t="shared" si="6"/>
        <v>0.38243430152143842</v>
      </c>
    </row>
    <row r="445" spans="1:4" ht="19.5" customHeight="1">
      <c r="A445" s="267" t="s">
        <v>518</v>
      </c>
      <c r="B445" s="264">
        <v>4020</v>
      </c>
      <c r="C445" s="265">
        <v>4020</v>
      </c>
      <c r="D445" s="266"/>
    </row>
    <row r="446" spans="1:4" ht="19.5" customHeight="1">
      <c r="A446" s="267" t="s">
        <v>892</v>
      </c>
      <c r="B446" s="264"/>
      <c r="C446" s="265">
        <v>160</v>
      </c>
      <c r="D446" s="266"/>
    </row>
    <row r="447" spans="1:4" ht="19.5" customHeight="1">
      <c r="A447" s="267" t="s">
        <v>849</v>
      </c>
      <c r="B447" s="264"/>
      <c r="C447" s="265">
        <v>559</v>
      </c>
      <c r="D447" s="266"/>
    </row>
    <row r="448" spans="1:4" ht="19.5" customHeight="1">
      <c r="A448" s="267" t="s">
        <v>519</v>
      </c>
      <c r="B448" s="264">
        <v>10</v>
      </c>
      <c r="C448" s="265">
        <v>10</v>
      </c>
      <c r="D448" s="266"/>
    </row>
    <row r="449" spans="1:4" ht="19.5" customHeight="1">
      <c r="A449" s="267" t="s">
        <v>520</v>
      </c>
      <c r="B449" s="264">
        <v>450</v>
      </c>
      <c r="C449" s="265">
        <v>2303</v>
      </c>
      <c r="D449" s="266">
        <f t="shared" si="6"/>
        <v>4.1177777777777775</v>
      </c>
    </row>
    <row r="450" spans="1:4" ht="19.5" customHeight="1">
      <c r="A450" s="267" t="s">
        <v>850</v>
      </c>
      <c r="B450" s="264"/>
      <c r="C450" s="265">
        <v>60</v>
      </c>
      <c r="D450" s="266"/>
    </row>
    <row r="451" spans="1:4" ht="19.5" customHeight="1">
      <c r="A451" s="267" t="s">
        <v>521</v>
      </c>
      <c r="B451" s="264">
        <v>400</v>
      </c>
      <c r="C451" s="265">
        <v>1600</v>
      </c>
      <c r="D451" s="266">
        <f t="shared" si="6"/>
        <v>3</v>
      </c>
    </row>
    <row r="452" spans="1:4" ht="19.5" customHeight="1">
      <c r="A452" s="267" t="s">
        <v>522</v>
      </c>
      <c r="B452" s="264">
        <v>50</v>
      </c>
      <c r="C452" s="265">
        <v>635</v>
      </c>
      <c r="D452" s="266">
        <f t="shared" si="6"/>
        <v>11.7</v>
      </c>
    </row>
    <row r="453" spans="1:4" ht="19.5" customHeight="1">
      <c r="A453" s="267" t="s">
        <v>887</v>
      </c>
      <c r="B453" s="264"/>
      <c r="C453" s="265">
        <v>8</v>
      </c>
      <c r="D453" s="266"/>
    </row>
    <row r="454" spans="1:4" ht="19.5" customHeight="1">
      <c r="A454" s="267" t="s">
        <v>523</v>
      </c>
      <c r="B454" s="264">
        <v>3609.7237</v>
      </c>
      <c r="C454" s="265">
        <v>4729.7237000000005</v>
      </c>
      <c r="D454" s="266">
        <f t="shared" si="6"/>
        <v>0.31027305497093877</v>
      </c>
    </row>
    <row r="455" spans="1:4" ht="19.5" customHeight="1">
      <c r="A455" s="267" t="s">
        <v>524</v>
      </c>
      <c r="B455" s="264">
        <v>3609.7237</v>
      </c>
      <c r="C455" s="265">
        <v>4729.7237000000005</v>
      </c>
      <c r="D455" s="266">
        <f t="shared" ref="D455:D517" si="7">(C455-B455)/B455</f>
        <v>0.31027305497093877</v>
      </c>
    </row>
    <row r="456" spans="1:4" ht="19.5" customHeight="1">
      <c r="A456" s="267" t="s">
        <v>525</v>
      </c>
      <c r="B456" s="264">
        <v>4342.27189</v>
      </c>
      <c r="C456" s="265">
        <v>17010.27189</v>
      </c>
      <c r="D456" s="266">
        <f t="shared" si="7"/>
        <v>2.9173668348989543</v>
      </c>
    </row>
    <row r="457" spans="1:4" ht="19.5" customHeight="1">
      <c r="A457" s="267" t="s">
        <v>526</v>
      </c>
      <c r="B457" s="264">
        <v>4342.27189</v>
      </c>
      <c r="C457" s="265">
        <v>16200.27189</v>
      </c>
      <c r="D457" s="266">
        <f t="shared" si="7"/>
        <v>2.7308285386984368</v>
      </c>
    </row>
    <row r="458" spans="1:4" ht="19.5" customHeight="1">
      <c r="A458" s="267" t="s">
        <v>219</v>
      </c>
      <c r="B458" s="264">
        <v>141.784392</v>
      </c>
      <c r="C458" s="265">
        <v>141.784392</v>
      </c>
      <c r="D458" s="266"/>
    </row>
    <row r="459" spans="1:4" ht="19.5" customHeight="1">
      <c r="A459" s="267" t="s">
        <v>527</v>
      </c>
      <c r="B459" s="264">
        <v>1498.95</v>
      </c>
      <c r="C459" s="265">
        <v>11047.95</v>
      </c>
      <c r="D459" s="266">
        <f t="shared" si="7"/>
        <v>6.3704593215250673</v>
      </c>
    </row>
    <row r="460" spans="1:4" ht="19.5" customHeight="1">
      <c r="A460" s="267" t="s">
        <v>528</v>
      </c>
      <c r="B460" s="264">
        <v>1614.8035400000001</v>
      </c>
      <c r="C460" s="265">
        <v>2186.8035399999999</v>
      </c>
      <c r="D460" s="266">
        <f t="shared" si="7"/>
        <v>0.35422265670782449</v>
      </c>
    </row>
    <row r="461" spans="1:4" ht="19.5" customHeight="1">
      <c r="A461" s="267" t="s">
        <v>529</v>
      </c>
      <c r="B461" s="264">
        <v>252</v>
      </c>
      <c r="C461" s="265">
        <v>1167</v>
      </c>
      <c r="D461" s="266">
        <f t="shared" si="7"/>
        <v>3.6309523809523809</v>
      </c>
    </row>
    <row r="462" spans="1:4" ht="19.5" customHeight="1">
      <c r="A462" s="267" t="s">
        <v>530</v>
      </c>
      <c r="B462" s="264">
        <v>774.73395800000003</v>
      </c>
      <c r="C462" s="265">
        <v>904.73395800000003</v>
      </c>
      <c r="D462" s="266">
        <f t="shared" si="7"/>
        <v>0.16779953770917577</v>
      </c>
    </row>
    <row r="463" spans="1:4" ht="19.5" customHeight="1">
      <c r="A463" s="267" t="s">
        <v>888</v>
      </c>
      <c r="B463" s="264"/>
      <c r="C463" s="265">
        <v>164</v>
      </c>
      <c r="D463" s="266"/>
    </row>
    <row r="464" spans="1:4" ht="19.5" customHeight="1">
      <c r="A464" s="267" t="s">
        <v>531</v>
      </c>
      <c r="B464" s="264">
        <v>60</v>
      </c>
      <c r="C464" s="265">
        <v>588</v>
      </c>
      <c r="D464" s="266">
        <f t="shared" si="7"/>
        <v>8.8000000000000007</v>
      </c>
    </row>
    <row r="465" spans="1:4" ht="19.5" customHeight="1">
      <c r="A465" s="267" t="s">
        <v>852</v>
      </c>
      <c r="B465" s="264"/>
      <c r="C465" s="265">
        <v>27</v>
      </c>
      <c r="D465" s="266"/>
    </row>
    <row r="466" spans="1:4" ht="19.5" customHeight="1">
      <c r="A466" s="267" t="s">
        <v>853</v>
      </c>
      <c r="B466" s="264"/>
      <c r="C466" s="275">
        <v>-79</v>
      </c>
      <c r="D466" s="266"/>
    </row>
    <row r="467" spans="1:4" ht="19.5" customHeight="1">
      <c r="A467" s="267" t="s">
        <v>854</v>
      </c>
      <c r="B467" s="264"/>
      <c r="C467" s="275">
        <v>156</v>
      </c>
      <c r="D467" s="266"/>
    </row>
    <row r="468" spans="1:4" ht="19.5" customHeight="1">
      <c r="A468" s="267" t="s">
        <v>855</v>
      </c>
      <c r="B468" s="264"/>
      <c r="C468" s="275">
        <v>-60</v>
      </c>
      <c r="D468" s="266"/>
    </row>
    <row r="469" spans="1:4" ht="19.5" customHeight="1">
      <c r="A469" s="267" t="s">
        <v>856</v>
      </c>
      <c r="B469" s="264"/>
      <c r="C469" s="265">
        <v>10</v>
      </c>
      <c r="D469" s="266"/>
    </row>
    <row r="470" spans="1:4" ht="19.5" customHeight="1">
      <c r="A470" s="267" t="s">
        <v>857</v>
      </c>
      <c r="B470" s="264"/>
      <c r="C470" s="265">
        <v>783</v>
      </c>
      <c r="D470" s="266"/>
    </row>
    <row r="471" spans="1:4" ht="19.5" customHeight="1">
      <c r="A471" s="267" t="s">
        <v>858</v>
      </c>
      <c r="B471" s="264"/>
      <c r="C471" s="265">
        <v>444</v>
      </c>
      <c r="D471" s="266"/>
    </row>
    <row r="472" spans="1:4" ht="19.5" customHeight="1">
      <c r="A472" s="267" t="s">
        <v>859</v>
      </c>
      <c r="B472" s="264"/>
      <c r="C472" s="265">
        <v>339</v>
      </c>
      <c r="D472" s="266"/>
    </row>
    <row r="473" spans="1:4" ht="19.5" customHeight="1">
      <c r="A473" s="267" t="s">
        <v>532</v>
      </c>
      <c r="B473" s="264">
        <v>870.87626199999988</v>
      </c>
      <c r="C473" s="265">
        <v>3362.8762619999998</v>
      </c>
      <c r="D473" s="266">
        <f t="shared" si="7"/>
        <v>2.8614857342385576</v>
      </c>
    </row>
    <row r="474" spans="1:4" ht="19.5" customHeight="1">
      <c r="A474" s="267" t="s">
        <v>860</v>
      </c>
      <c r="B474" s="264"/>
      <c r="C474" s="265">
        <v>200</v>
      </c>
      <c r="D474" s="266"/>
    </row>
    <row r="475" spans="1:4" ht="19.5" customHeight="1">
      <c r="A475" s="267" t="s">
        <v>861</v>
      </c>
      <c r="B475" s="264"/>
      <c r="C475" s="265">
        <v>200</v>
      </c>
      <c r="D475" s="266"/>
    </row>
    <row r="476" spans="1:4" ht="19.5" customHeight="1">
      <c r="A476" s="267" t="s">
        <v>862</v>
      </c>
      <c r="B476" s="264"/>
      <c r="C476" s="265">
        <v>1896</v>
      </c>
      <c r="D476" s="266"/>
    </row>
    <row r="477" spans="1:4" ht="19.5" customHeight="1">
      <c r="A477" s="267" t="s">
        <v>889</v>
      </c>
      <c r="B477" s="264"/>
      <c r="C477" s="265">
        <v>180</v>
      </c>
      <c r="D477" s="266"/>
    </row>
    <row r="478" spans="1:4" ht="19.5" customHeight="1">
      <c r="A478" s="267" t="s">
        <v>863</v>
      </c>
      <c r="B478" s="264"/>
      <c r="C478" s="265">
        <v>1716</v>
      </c>
      <c r="D478" s="266"/>
    </row>
    <row r="479" spans="1:4" ht="19.5" customHeight="1">
      <c r="A479" s="267" t="s">
        <v>791</v>
      </c>
      <c r="B479" s="264"/>
      <c r="C479" s="265">
        <v>6</v>
      </c>
      <c r="D479" s="266"/>
    </row>
    <row r="480" spans="1:4" ht="19.5" customHeight="1">
      <c r="A480" s="267" t="s">
        <v>792</v>
      </c>
      <c r="B480" s="264"/>
      <c r="C480" s="265">
        <v>6</v>
      </c>
      <c r="D480" s="266"/>
    </row>
    <row r="481" spans="1:4" ht="19.5" customHeight="1">
      <c r="A481" s="267" t="s">
        <v>533</v>
      </c>
      <c r="B481" s="264">
        <v>678.19445199999996</v>
      </c>
      <c r="C481" s="265">
        <v>846.19445199999996</v>
      </c>
      <c r="D481" s="266">
        <f t="shared" si="7"/>
        <v>0.24771656492406696</v>
      </c>
    </row>
    <row r="482" spans="1:4" ht="19.5" customHeight="1">
      <c r="A482" s="267" t="s">
        <v>219</v>
      </c>
      <c r="B482" s="264">
        <v>319.76045199999999</v>
      </c>
      <c r="C482" s="265">
        <v>319.76045199999999</v>
      </c>
      <c r="D482" s="266"/>
    </row>
    <row r="483" spans="1:4" ht="19.5" customHeight="1">
      <c r="A483" s="267" t="s">
        <v>534</v>
      </c>
      <c r="B483" s="264">
        <v>161.59399999999999</v>
      </c>
      <c r="C483" s="265">
        <v>161.59399999999999</v>
      </c>
      <c r="D483" s="266"/>
    </row>
    <row r="484" spans="1:4" ht="19.5" customHeight="1">
      <c r="A484" s="267" t="s">
        <v>535</v>
      </c>
      <c r="B484" s="264">
        <v>196.84</v>
      </c>
      <c r="C484" s="265">
        <v>200.84</v>
      </c>
      <c r="D484" s="266">
        <f t="shared" si="7"/>
        <v>2.0321072952651901E-2</v>
      </c>
    </row>
    <row r="485" spans="1:4" ht="19.5" customHeight="1">
      <c r="A485" s="267" t="s">
        <v>864</v>
      </c>
      <c r="B485" s="264"/>
      <c r="C485" s="265">
        <v>164</v>
      </c>
      <c r="D485" s="266"/>
    </row>
    <row r="486" spans="1:4" ht="19.5" customHeight="1">
      <c r="A486" s="267" t="s">
        <v>536</v>
      </c>
      <c r="B486" s="264">
        <v>192.68181000000001</v>
      </c>
      <c r="C486" s="265">
        <v>306.68181000000004</v>
      </c>
      <c r="D486" s="266">
        <f t="shared" si="7"/>
        <v>0.59164899893767875</v>
      </c>
    </row>
    <row r="487" spans="1:4" ht="19.5" customHeight="1">
      <c r="A487" s="267" t="s">
        <v>219</v>
      </c>
      <c r="B487" s="264">
        <v>82.681809999999999</v>
      </c>
      <c r="C487" s="265">
        <v>123.68181</v>
      </c>
      <c r="D487" s="266">
        <f t="shared" si="7"/>
        <v>0.49587690448479538</v>
      </c>
    </row>
    <row r="488" spans="1:4" ht="19.5" customHeight="1">
      <c r="A488" s="267" t="s">
        <v>220</v>
      </c>
      <c r="B488" s="264">
        <v>83</v>
      </c>
      <c r="C488" s="265">
        <v>95</v>
      </c>
      <c r="D488" s="266">
        <f t="shared" si="7"/>
        <v>0.14457831325301204</v>
      </c>
    </row>
    <row r="489" spans="1:4" ht="19.5" customHeight="1">
      <c r="A489" s="267" t="s">
        <v>537</v>
      </c>
      <c r="B489" s="264">
        <v>27</v>
      </c>
      <c r="C489" s="265">
        <v>88</v>
      </c>
      <c r="D489" s="266">
        <f t="shared" si="7"/>
        <v>2.2592592592592591</v>
      </c>
    </row>
    <row r="490" spans="1:4" ht="19.5" customHeight="1">
      <c r="A490" s="267" t="s">
        <v>793</v>
      </c>
      <c r="B490" s="264"/>
      <c r="C490" s="265">
        <v>60</v>
      </c>
      <c r="D490" s="266"/>
    </row>
    <row r="491" spans="1:4" ht="19.5" customHeight="1">
      <c r="A491" s="267" t="s">
        <v>794</v>
      </c>
      <c r="B491" s="264"/>
      <c r="C491" s="265">
        <v>60</v>
      </c>
      <c r="D491" s="266"/>
    </row>
    <row r="492" spans="1:4" ht="19.5" customHeight="1">
      <c r="A492" s="267" t="s">
        <v>865</v>
      </c>
      <c r="B492" s="264"/>
      <c r="C492" s="265">
        <v>48</v>
      </c>
      <c r="D492" s="266"/>
    </row>
    <row r="493" spans="1:4" ht="19.5" customHeight="1">
      <c r="A493" s="267" t="s">
        <v>866</v>
      </c>
      <c r="B493" s="264"/>
      <c r="C493" s="265">
        <v>48</v>
      </c>
      <c r="D493" s="266"/>
    </row>
    <row r="494" spans="1:4" ht="19.5" customHeight="1">
      <c r="A494" s="267" t="s">
        <v>538</v>
      </c>
      <c r="B494" s="264">
        <v>1369.156191</v>
      </c>
      <c r="C494" s="265">
        <v>4166.156191</v>
      </c>
      <c r="D494" s="266">
        <f t="shared" si="7"/>
        <v>2.0428640781714873</v>
      </c>
    </row>
    <row r="495" spans="1:4" ht="19.5" customHeight="1">
      <c r="A495" s="267" t="s">
        <v>539</v>
      </c>
      <c r="B495" s="264">
        <v>92.032169999999994</v>
      </c>
      <c r="C495" s="265">
        <v>1141.03217</v>
      </c>
      <c r="D495" s="266">
        <f t="shared" si="7"/>
        <v>11.398188263951617</v>
      </c>
    </row>
    <row r="496" spans="1:4" ht="19.5" customHeight="1">
      <c r="A496" s="267" t="s">
        <v>219</v>
      </c>
      <c r="B496" s="264">
        <v>92.032169999999994</v>
      </c>
      <c r="C496" s="265">
        <v>92.032169999999994</v>
      </c>
      <c r="D496" s="266"/>
    </row>
    <row r="497" spans="1:4" ht="19.5" customHeight="1">
      <c r="A497" s="267" t="s">
        <v>795</v>
      </c>
      <c r="B497" s="264"/>
      <c r="C497" s="265">
        <v>1049</v>
      </c>
      <c r="D497" s="266"/>
    </row>
    <row r="498" spans="1:4" ht="19.5" customHeight="1">
      <c r="A498" s="267" t="s">
        <v>540</v>
      </c>
      <c r="B498" s="264">
        <v>1277.1240210000001</v>
      </c>
      <c r="C498" s="265">
        <v>1331.1240210000001</v>
      </c>
      <c r="D498" s="266">
        <f t="shared" si="7"/>
        <v>4.2282502804792205E-2</v>
      </c>
    </row>
    <row r="499" spans="1:4" ht="19.5" customHeight="1">
      <c r="A499" s="267" t="s">
        <v>219</v>
      </c>
      <c r="B499" s="264">
        <v>105.38402099999999</v>
      </c>
      <c r="C499" s="265">
        <v>105.38402099999999</v>
      </c>
      <c r="D499" s="266"/>
    </row>
    <row r="500" spans="1:4" ht="19.5" customHeight="1">
      <c r="A500" s="267" t="s">
        <v>220</v>
      </c>
      <c r="B500" s="264">
        <v>15</v>
      </c>
      <c r="C500" s="265">
        <v>15</v>
      </c>
      <c r="D500" s="266"/>
    </row>
    <row r="501" spans="1:4" ht="19.5" customHeight="1">
      <c r="A501" s="267" t="s">
        <v>541</v>
      </c>
      <c r="B501" s="264">
        <v>50</v>
      </c>
      <c r="C501" s="265">
        <v>50</v>
      </c>
      <c r="D501" s="266"/>
    </row>
    <row r="502" spans="1:4" ht="19.5" customHeight="1">
      <c r="A502" s="267" t="s">
        <v>542</v>
      </c>
      <c r="B502" s="264">
        <v>1106.74</v>
      </c>
      <c r="C502" s="265">
        <v>1160.74</v>
      </c>
      <c r="D502" s="266">
        <f t="shared" si="7"/>
        <v>4.8791947521549778E-2</v>
      </c>
    </row>
    <row r="503" spans="1:4" ht="19.5" customHeight="1">
      <c r="A503" s="267" t="s">
        <v>868</v>
      </c>
      <c r="B503" s="264"/>
      <c r="C503" s="265">
        <v>1694</v>
      </c>
      <c r="D503" s="266"/>
    </row>
    <row r="504" spans="1:4" ht="19.5" customHeight="1">
      <c r="A504" s="267" t="s">
        <v>867</v>
      </c>
      <c r="B504" s="264"/>
      <c r="C504" s="265">
        <v>1694</v>
      </c>
      <c r="D504" s="266"/>
    </row>
    <row r="505" spans="1:4" ht="19.5" customHeight="1">
      <c r="A505" s="267" t="s">
        <v>543</v>
      </c>
      <c r="B505" s="264">
        <v>20</v>
      </c>
      <c r="C505" s="265">
        <v>134</v>
      </c>
      <c r="D505" s="266">
        <f t="shared" si="7"/>
        <v>5.7</v>
      </c>
    </row>
    <row r="506" spans="1:4" ht="19.5" customHeight="1">
      <c r="A506" s="267" t="s">
        <v>544</v>
      </c>
      <c r="B506" s="264">
        <v>20</v>
      </c>
      <c r="C506" s="265">
        <v>134</v>
      </c>
      <c r="D506" s="266">
        <f t="shared" si="7"/>
        <v>5.7</v>
      </c>
    </row>
    <row r="507" spans="1:4" ht="19.5" customHeight="1">
      <c r="A507" s="267" t="s">
        <v>545</v>
      </c>
      <c r="B507" s="264">
        <v>20</v>
      </c>
      <c r="C507" s="265">
        <v>134</v>
      </c>
      <c r="D507" s="266">
        <f t="shared" si="7"/>
        <v>5.7</v>
      </c>
    </row>
    <row r="508" spans="1:4" ht="19.5" customHeight="1">
      <c r="A508" s="267" t="s">
        <v>546</v>
      </c>
      <c r="B508" s="264">
        <v>1772.9859009999998</v>
      </c>
      <c r="C508" s="265">
        <v>6569.985901</v>
      </c>
      <c r="D508" s="266">
        <f t="shared" si="7"/>
        <v>2.7056052714770011</v>
      </c>
    </row>
    <row r="509" spans="1:4" ht="19.5" customHeight="1">
      <c r="A509" s="267" t="s">
        <v>547</v>
      </c>
      <c r="B509" s="264">
        <v>1579.445731</v>
      </c>
      <c r="C509" s="265">
        <v>6356.4457309999998</v>
      </c>
      <c r="D509" s="266">
        <f t="shared" si="7"/>
        <v>3.0244787182244757</v>
      </c>
    </row>
    <row r="510" spans="1:4" ht="19.5" customHeight="1">
      <c r="A510" s="267" t="s">
        <v>219</v>
      </c>
      <c r="B510" s="264">
        <v>609.76573099999996</v>
      </c>
      <c r="C510" s="265">
        <v>609.76573099999996</v>
      </c>
      <c r="D510" s="266"/>
    </row>
    <row r="511" spans="1:4" ht="19.5" customHeight="1">
      <c r="A511" s="267" t="s">
        <v>220</v>
      </c>
      <c r="B511" s="264">
        <v>10</v>
      </c>
      <c r="C511" s="265">
        <v>10</v>
      </c>
      <c r="D511" s="266"/>
    </row>
    <row r="512" spans="1:4" ht="19.5" customHeight="1">
      <c r="A512" s="267" t="s">
        <v>548</v>
      </c>
      <c r="B512" s="264">
        <v>5</v>
      </c>
      <c r="C512" s="265">
        <v>157</v>
      </c>
      <c r="D512" s="266">
        <f t="shared" si="7"/>
        <v>30.4</v>
      </c>
    </row>
    <row r="513" spans="1:4" ht="19.5" customHeight="1">
      <c r="A513" s="267" t="s">
        <v>869</v>
      </c>
      <c r="B513" s="264"/>
      <c r="C513" s="265">
        <v>63</v>
      </c>
      <c r="D513" s="266"/>
    </row>
    <row r="514" spans="1:4" ht="19.5" customHeight="1">
      <c r="A514" s="267" t="s">
        <v>549</v>
      </c>
      <c r="B514" s="264">
        <v>11.4</v>
      </c>
      <c r="C514" s="265">
        <v>103.4</v>
      </c>
      <c r="D514" s="266">
        <f t="shared" si="7"/>
        <v>8.0701754385964914</v>
      </c>
    </row>
    <row r="515" spans="1:4" ht="19.5" customHeight="1">
      <c r="A515" s="267" t="s">
        <v>550</v>
      </c>
      <c r="B515" s="264">
        <v>8</v>
      </c>
      <c r="C515" s="265">
        <v>8</v>
      </c>
      <c r="D515" s="266"/>
    </row>
    <row r="516" spans="1:4" ht="19.5" customHeight="1">
      <c r="A516" s="267" t="s">
        <v>551</v>
      </c>
      <c r="B516" s="264">
        <v>19</v>
      </c>
      <c r="C516" s="265">
        <v>19</v>
      </c>
      <c r="D516" s="266"/>
    </row>
    <row r="517" spans="1:4" ht="19.5" customHeight="1">
      <c r="A517" s="267" t="s">
        <v>552</v>
      </c>
      <c r="B517" s="264">
        <v>86.28</v>
      </c>
      <c r="C517" s="265">
        <v>4273.28</v>
      </c>
      <c r="D517" s="266">
        <f t="shared" si="7"/>
        <v>48.528048215113586</v>
      </c>
    </row>
    <row r="518" spans="1:4" ht="19.5" customHeight="1">
      <c r="A518" s="267" t="s">
        <v>227</v>
      </c>
      <c r="B518" s="264">
        <v>330</v>
      </c>
      <c r="C518" s="265">
        <v>330</v>
      </c>
      <c r="D518" s="266"/>
    </row>
    <row r="519" spans="1:4" ht="19.5" customHeight="1">
      <c r="A519" s="267" t="s">
        <v>553</v>
      </c>
      <c r="B519" s="264">
        <v>500</v>
      </c>
      <c r="C519" s="265">
        <v>783</v>
      </c>
      <c r="D519" s="266">
        <f t="shared" ref="D519:D556" si="8">(C519-B519)/B519</f>
        <v>0.56599999999999995</v>
      </c>
    </row>
    <row r="520" spans="1:4" ht="19.5" customHeight="1">
      <c r="A520" s="267" t="s">
        <v>554</v>
      </c>
      <c r="B520" s="264">
        <v>83.540169999999989</v>
      </c>
      <c r="C520" s="265">
        <v>98.540169999999989</v>
      </c>
      <c r="D520" s="266">
        <f t="shared" si="8"/>
        <v>0.17955433894855616</v>
      </c>
    </row>
    <row r="521" spans="1:4" ht="19.5" customHeight="1">
      <c r="A521" s="267" t="s">
        <v>219</v>
      </c>
      <c r="B521" s="264">
        <v>57.740169999999992</v>
      </c>
      <c r="C521" s="265">
        <v>57.740169999999992</v>
      </c>
      <c r="D521" s="266"/>
    </row>
    <row r="522" spans="1:4" ht="19.5" customHeight="1">
      <c r="A522" s="267" t="s">
        <v>555</v>
      </c>
      <c r="B522" s="264">
        <v>21.8</v>
      </c>
      <c r="C522" s="265">
        <v>36.799999999999997</v>
      </c>
      <c r="D522" s="266">
        <f t="shared" si="8"/>
        <v>0.6880733944954126</v>
      </c>
    </row>
    <row r="523" spans="1:4" ht="19.5" customHeight="1">
      <c r="A523" s="267" t="s">
        <v>556</v>
      </c>
      <c r="B523" s="264">
        <v>4</v>
      </c>
      <c r="C523" s="265">
        <v>4</v>
      </c>
      <c r="D523" s="266"/>
    </row>
    <row r="524" spans="1:4" ht="19.5" customHeight="1">
      <c r="A524" s="267" t="s">
        <v>557</v>
      </c>
      <c r="B524" s="264">
        <v>110</v>
      </c>
      <c r="C524" s="265">
        <v>110</v>
      </c>
      <c r="D524" s="266"/>
    </row>
    <row r="525" spans="1:4" ht="19.5" customHeight="1">
      <c r="A525" s="267" t="s">
        <v>220</v>
      </c>
      <c r="B525" s="264">
        <v>110</v>
      </c>
      <c r="C525" s="265">
        <v>110</v>
      </c>
      <c r="D525" s="266"/>
    </row>
    <row r="526" spans="1:4" ht="19.5" customHeight="1">
      <c r="A526" s="267" t="s">
        <v>870</v>
      </c>
      <c r="B526" s="264"/>
      <c r="C526" s="265">
        <v>5</v>
      </c>
      <c r="D526" s="266"/>
    </row>
    <row r="527" spans="1:4" ht="19.5" customHeight="1">
      <c r="A527" s="267" t="s">
        <v>871</v>
      </c>
      <c r="B527" s="264"/>
      <c r="C527" s="265">
        <v>5</v>
      </c>
      <c r="D527" s="266"/>
    </row>
    <row r="528" spans="1:4" ht="19.5" customHeight="1">
      <c r="A528" s="267" t="s">
        <v>558</v>
      </c>
      <c r="B528" s="264">
        <v>5994.5877900000041</v>
      </c>
      <c r="C528" s="265">
        <v>10135.587790000005</v>
      </c>
      <c r="D528" s="266">
        <f t="shared" si="8"/>
        <v>0.69078978322878115</v>
      </c>
    </row>
    <row r="529" spans="1:4" ht="19.5" customHeight="1">
      <c r="A529" s="267" t="s">
        <v>559</v>
      </c>
      <c r="B529" s="264">
        <v>262.04000000000002</v>
      </c>
      <c r="C529" s="265">
        <v>4403.04</v>
      </c>
      <c r="D529" s="266">
        <f t="shared" si="8"/>
        <v>15.802930850251869</v>
      </c>
    </row>
    <row r="530" spans="1:4" ht="19.5" customHeight="1">
      <c r="A530" s="267" t="s">
        <v>890</v>
      </c>
      <c r="B530" s="264"/>
      <c r="C530" s="265">
        <v>9</v>
      </c>
      <c r="D530" s="266"/>
    </row>
    <row r="531" spans="1:4" ht="19.5" customHeight="1">
      <c r="A531" s="267" t="s">
        <v>560</v>
      </c>
      <c r="B531" s="264">
        <v>40</v>
      </c>
      <c r="C531" s="265">
        <v>453</v>
      </c>
      <c r="D531" s="266">
        <f t="shared" si="8"/>
        <v>10.324999999999999</v>
      </c>
    </row>
    <row r="532" spans="1:4" ht="19.5" customHeight="1">
      <c r="A532" s="267" t="s">
        <v>891</v>
      </c>
      <c r="B532" s="264"/>
      <c r="C532" s="265">
        <v>5</v>
      </c>
      <c r="D532" s="266"/>
    </row>
    <row r="533" spans="1:4" ht="19.5" customHeight="1">
      <c r="A533" s="267" t="s">
        <v>561</v>
      </c>
      <c r="B533" s="264">
        <v>152.04</v>
      </c>
      <c r="C533" s="265">
        <v>2078.04</v>
      </c>
      <c r="D533" s="266">
        <f t="shared" si="8"/>
        <v>12.667719021310182</v>
      </c>
    </row>
    <row r="534" spans="1:4" ht="19.5" customHeight="1">
      <c r="A534" s="267" t="s">
        <v>562</v>
      </c>
      <c r="B534" s="264">
        <v>70</v>
      </c>
      <c r="C534" s="265">
        <v>1858</v>
      </c>
      <c r="D534" s="266">
        <f t="shared" si="8"/>
        <v>25.542857142857144</v>
      </c>
    </row>
    <row r="535" spans="1:4" ht="19.5" customHeight="1">
      <c r="A535" s="267" t="s">
        <v>563</v>
      </c>
      <c r="B535" s="264">
        <v>5732.5477900000042</v>
      </c>
      <c r="C535" s="265">
        <v>5732.5477900000042</v>
      </c>
      <c r="D535" s="266"/>
    </row>
    <row r="536" spans="1:4" ht="19.5" customHeight="1">
      <c r="A536" s="267" t="s">
        <v>564</v>
      </c>
      <c r="B536" s="264">
        <v>5732.5477900000042</v>
      </c>
      <c r="C536" s="265">
        <v>5732.5477900000042</v>
      </c>
      <c r="D536" s="266"/>
    </row>
    <row r="537" spans="1:4" ht="19.5" customHeight="1">
      <c r="A537" s="267" t="s">
        <v>565</v>
      </c>
      <c r="B537" s="264">
        <v>227.23462000000001</v>
      </c>
      <c r="C537" s="265">
        <v>3232.2346200000002</v>
      </c>
      <c r="D537" s="266">
        <f t="shared" si="8"/>
        <v>13.224217330968317</v>
      </c>
    </row>
    <row r="538" spans="1:4" ht="19.5" customHeight="1">
      <c r="A538" s="267" t="s">
        <v>566</v>
      </c>
      <c r="B538" s="264">
        <v>227.23462000000001</v>
      </c>
      <c r="C538" s="265">
        <v>327.23462000000001</v>
      </c>
      <c r="D538" s="266">
        <f t="shared" si="8"/>
        <v>0.44007378805219027</v>
      </c>
    </row>
    <row r="539" spans="1:4" ht="19.5" customHeight="1">
      <c r="A539" s="267" t="s">
        <v>219</v>
      </c>
      <c r="B539" s="264">
        <v>144.23462000000001</v>
      </c>
      <c r="C539" s="265">
        <v>144.23462000000001</v>
      </c>
      <c r="D539" s="266"/>
    </row>
    <row r="540" spans="1:4" ht="19.5" customHeight="1">
      <c r="A540" s="267" t="s">
        <v>220</v>
      </c>
      <c r="B540" s="264">
        <v>3</v>
      </c>
      <c r="C540" s="265">
        <v>3</v>
      </c>
      <c r="D540" s="266"/>
    </row>
    <row r="541" spans="1:4" ht="19.5" customHeight="1">
      <c r="A541" s="267" t="s">
        <v>567</v>
      </c>
      <c r="B541" s="264">
        <v>2</v>
      </c>
      <c r="C541" s="265">
        <v>2</v>
      </c>
      <c r="D541" s="266"/>
    </row>
    <row r="542" spans="1:4" ht="19.5" customHeight="1">
      <c r="A542" s="267" t="s">
        <v>568</v>
      </c>
      <c r="B542" s="264">
        <v>10</v>
      </c>
      <c r="C542" s="265">
        <v>10</v>
      </c>
      <c r="D542" s="266"/>
    </row>
    <row r="543" spans="1:4" ht="19.5" customHeight="1">
      <c r="A543" s="267" t="s">
        <v>569</v>
      </c>
      <c r="B543" s="264">
        <v>68</v>
      </c>
      <c r="C543" s="265">
        <v>168</v>
      </c>
      <c r="D543" s="266">
        <f t="shared" si="8"/>
        <v>1.4705882352941178</v>
      </c>
    </row>
    <row r="544" spans="1:4" ht="19.5" customHeight="1">
      <c r="A544" s="267" t="s">
        <v>872</v>
      </c>
      <c r="B544" s="264"/>
      <c r="C544" s="265">
        <v>2905</v>
      </c>
      <c r="D544" s="266"/>
    </row>
    <row r="545" spans="1:4" ht="19.5" customHeight="1">
      <c r="A545" s="267" t="s">
        <v>873</v>
      </c>
      <c r="B545" s="264"/>
      <c r="C545" s="265">
        <v>1855</v>
      </c>
      <c r="D545" s="266"/>
    </row>
    <row r="546" spans="1:4" ht="19.5" customHeight="1">
      <c r="A546" s="267" t="s">
        <v>874</v>
      </c>
      <c r="B546" s="264"/>
      <c r="C546" s="265">
        <v>1050</v>
      </c>
      <c r="D546" s="266"/>
    </row>
    <row r="547" spans="1:4" ht="19.5" customHeight="1">
      <c r="A547" s="267" t="s">
        <v>570</v>
      </c>
      <c r="B547" s="264">
        <v>3000</v>
      </c>
      <c r="C547" s="265">
        <v>3000</v>
      </c>
      <c r="D547" s="266"/>
    </row>
    <row r="548" spans="1:4" ht="19.5" customHeight="1">
      <c r="A548" s="267" t="s">
        <v>571</v>
      </c>
      <c r="B548" s="264">
        <v>3000</v>
      </c>
      <c r="C548" s="265">
        <v>3000</v>
      </c>
      <c r="D548" s="266"/>
    </row>
    <row r="549" spans="1:4" ht="19.5" customHeight="1">
      <c r="A549" s="267" t="s">
        <v>572</v>
      </c>
      <c r="B549" s="264">
        <v>3000</v>
      </c>
      <c r="C549" s="265">
        <v>3000</v>
      </c>
      <c r="D549" s="266"/>
    </row>
    <row r="550" spans="1:4" ht="19.5" customHeight="1">
      <c r="A550" s="267" t="s">
        <v>573</v>
      </c>
      <c r="B550" s="264">
        <v>914</v>
      </c>
      <c r="C550" s="265">
        <v>1530</v>
      </c>
      <c r="D550" s="266">
        <f t="shared" si="8"/>
        <v>0.67396061269146612</v>
      </c>
    </row>
    <row r="551" spans="1:4" ht="19.5" customHeight="1">
      <c r="A551" s="267" t="s">
        <v>574</v>
      </c>
      <c r="B551" s="264">
        <v>914</v>
      </c>
      <c r="C551" s="265">
        <v>1530</v>
      </c>
      <c r="D551" s="266">
        <f t="shared" si="8"/>
        <v>0.67396061269146612</v>
      </c>
    </row>
    <row r="552" spans="1:4" ht="19.5" customHeight="1">
      <c r="A552" s="267" t="s">
        <v>575</v>
      </c>
      <c r="B552" s="264">
        <v>914</v>
      </c>
      <c r="C552" s="265">
        <v>1530</v>
      </c>
      <c r="D552" s="266">
        <f t="shared" si="8"/>
        <v>0.67396061269146612</v>
      </c>
    </row>
    <row r="553" spans="1:4" ht="19.5" customHeight="1">
      <c r="A553" s="267" t="s">
        <v>576</v>
      </c>
      <c r="B553" s="264">
        <v>10326</v>
      </c>
      <c r="C553" s="265">
        <v>10326</v>
      </c>
      <c r="D553" s="266"/>
    </row>
    <row r="554" spans="1:4" ht="19.5" customHeight="1">
      <c r="A554" s="267" t="s">
        <v>577</v>
      </c>
      <c r="B554" s="264">
        <v>10326</v>
      </c>
      <c r="C554" s="265">
        <v>10326</v>
      </c>
      <c r="D554" s="266"/>
    </row>
    <row r="555" spans="1:4" ht="19.5" customHeight="1">
      <c r="A555" s="267" t="s">
        <v>578</v>
      </c>
      <c r="B555" s="264">
        <v>10326</v>
      </c>
      <c r="C555" s="265">
        <v>10326</v>
      </c>
      <c r="D555" s="266"/>
    </row>
    <row r="556" spans="1:4" ht="19.5" customHeight="1">
      <c r="A556" s="270" t="s">
        <v>579</v>
      </c>
      <c r="B556" s="271">
        <v>201751</v>
      </c>
      <c r="C556" s="272">
        <v>331883.295323</v>
      </c>
      <c r="D556" s="268">
        <f t="shared" si="8"/>
        <v>0.64501437575526266</v>
      </c>
    </row>
  </sheetData>
  <autoFilter ref="A5:D556"/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45" firstPageNumber="12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G28"/>
  <sheetViews>
    <sheetView topLeftCell="A16" zoomScale="85" zoomScaleNormal="85" workbookViewId="0">
      <selection activeCell="G9" sqref="G9"/>
    </sheetView>
  </sheetViews>
  <sheetFormatPr defaultColWidth="24.75" defaultRowHeight="14.25"/>
  <cols>
    <col min="1" max="1" width="33.625" style="139" customWidth="1"/>
    <col min="2" max="2" width="19.625" style="139" customWidth="1"/>
    <col min="3" max="3" width="17.375" style="139" customWidth="1"/>
    <col min="4" max="4" width="30" style="139" customWidth="1"/>
    <col min="5" max="5" width="19.625" style="139" customWidth="1"/>
    <col min="6" max="6" width="17.75" style="139" customWidth="1"/>
    <col min="7" max="16384" width="24.75" style="139"/>
  </cols>
  <sheetData>
    <row r="1" spans="1:7" ht="33.75" customHeight="1">
      <c r="A1" s="138" t="s">
        <v>200</v>
      </c>
      <c r="B1" s="138"/>
    </row>
    <row r="2" spans="1:7" ht="39.75" customHeight="1">
      <c r="A2" s="281" t="s">
        <v>580</v>
      </c>
      <c r="B2" s="281"/>
      <c r="C2" s="282"/>
      <c r="D2" s="282"/>
      <c r="E2" s="282"/>
      <c r="F2" s="282"/>
    </row>
    <row r="3" spans="1:7" ht="27" customHeight="1">
      <c r="C3" s="140"/>
      <c r="D3" s="140"/>
      <c r="E3" s="140"/>
      <c r="F3" s="141" t="s">
        <v>32</v>
      </c>
    </row>
    <row r="4" spans="1:7" ht="30" customHeight="1">
      <c r="A4" s="142" t="s">
        <v>189</v>
      </c>
      <c r="B4" s="1" t="s">
        <v>147</v>
      </c>
      <c r="C4" s="1" t="s">
        <v>148</v>
      </c>
      <c r="D4" s="143" t="s">
        <v>151</v>
      </c>
      <c r="E4" s="1" t="s">
        <v>147</v>
      </c>
      <c r="F4" s="1" t="s">
        <v>148</v>
      </c>
    </row>
    <row r="5" spans="1:7" ht="35.25" customHeight="1">
      <c r="A5" s="144" t="s">
        <v>152</v>
      </c>
      <c r="B5" s="195">
        <v>130247</v>
      </c>
      <c r="C5" s="145">
        <v>168000</v>
      </c>
      <c r="D5" s="144" t="s">
        <v>153</v>
      </c>
      <c r="E5" s="195">
        <v>201751</v>
      </c>
      <c r="F5" s="145">
        <v>331883</v>
      </c>
      <c r="G5" s="146"/>
    </row>
    <row r="6" spans="1:7" ht="35.25" customHeight="1">
      <c r="A6" s="144" t="s">
        <v>67</v>
      </c>
      <c r="B6" s="195">
        <v>72936</v>
      </c>
      <c r="C6" s="145">
        <f>C7+C20+C16+C19</f>
        <v>216729</v>
      </c>
      <c r="D6" s="144" t="s">
        <v>154</v>
      </c>
      <c r="E6" s="195">
        <v>1432</v>
      </c>
      <c r="F6" s="145">
        <f>F11+F15+F21</f>
        <v>52846</v>
      </c>
      <c r="G6" s="146"/>
    </row>
    <row r="7" spans="1:7" ht="35.25" customHeight="1">
      <c r="A7" s="144" t="s">
        <v>155</v>
      </c>
      <c r="B7" s="195">
        <v>43974</v>
      </c>
      <c r="C7" s="145">
        <f>C8+C9+C10</f>
        <v>98953</v>
      </c>
      <c r="D7" s="147" t="s">
        <v>156</v>
      </c>
      <c r="E7" s="195"/>
      <c r="F7" s="145"/>
    </row>
    <row r="8" spans="1:7" s="151" customFormat="1" ht="35.25" customHeight="1">
      <c r="A8" s="148" t="s">
        <v>157</v>
      </c>
      <c r="B8" s="196">
        <v>21083</v>
      </c>
      <c r="C8" s="149">
        <v>13934</v>
      </c>
      <c r="D8" s="150" t="s">
        <v>158</v>
      </c>
      <c r="E8" s="196"/>
      <c r="F8" s="149"/>
    </row>
    <row r="9" spans="1:7" s="151" customFormat="1" ht="35.25" customHeight="1">
      <c r="A9" s="148" t="s">
        <v>159</v>
      </c>
      <c r="B9" s="196">
        <v>22891</v>
      </c>
      <c r="C9" s="149">
        <v>45100</v>
      </c>
      <c r="D9" s="150" t="s">
        <v>160</v>
      </c>
      <c r="E9" s="196"/>
      <c r="F9" s="149"/>
    </row>
    <row r="10" spans="1:7" s="151" customFormat="1" ht="35.25" customHeight="1">
      <c r="A10" s="148" t="s">
        <v>161</v>
      </c>
      <c r="B10" s="196"/>
      <c r="C10" s="149">
        <v>39919</v>
      </c>
      <c r="D10" s="150" t="s">
        <v>162</v>
      </c>
      <c r="E10" s="196"/>
      <c r="F10" s="149"/>
    </row>
    <row r="11" spans="1:7" ht="35.25" customHeight="1">
      <c r="A11" s="144" t="s">
        <v>163</v>
      </c>
      <c r="B11" s="195"/>
      <c r="C11" s="145"/>
      <c r="D11" s="147" t="s">
        <v>164</v>
      </c>
      <c r="E11" s="195">
        <v>792</v>
      </c>
      <c r="F11" s="145">
        <f>F13+F14</f>
        <v>14453</v>
      </c>
    </row>
    <row r="12" spans="1:7" ht="35.25" customHeight="1">
      <c r="A12" s="148" t="s">
        <v>165</v>
      </c>
      <c r="B12" s="196"/>
      <c r="C12" s="149"/>
      <c r="D12" s="150" t="s">
        <v>166</v>
      </c>
      <c r="E12" s="196"/>
      <c r="F12" s="149"/>
    </row>
    <row r="13" spans="1:7" ht="35.25" customHeight="1">
      <c r="A13" s="148" t="s">
        <v>167</v>
      </c>
      <c r="B13" s="196"/>
      <c r="C13" s="149"/>
      <c r="D13" s="150" t="s">
        <v>168</v>
      </c>
      <c r="E13" s="196">
        <v>92</v>
      </c>
      <c r="F13" s="149">
        <v>92</v>
      </c>
    </row>
    <row r="14" spans="1:7" s="151" customFormat="1" ht="35.25" customHeight="1">
      <c r="A14" s="148" t="s">
        <v>169</v>
      </c>
      <c r="B14" s="196"/>
      <c r="C14" s="149"/>
      <c r="D14" s="150" t="s">
        <v>170</v>
      </c>
      <c r="E14" s="196">
        <v>700</v>
      </c>
      <c r="F14" s="149">
        <v>14361</v>
      </c>
    </row>
    <row r="15" spans="1:7" s="151" customFormat="1" ht="35.25" customHeight="1">
      <c r="A15" s="144" t="s">
        <v>171</v>
      </c>
      <c r="B15" s="195"/>
      <c r="C15" s="149"/>
      <c r="D15" s="144" t="s">
        <v>172</v>
      </c>
      <c r="E15" s="195">
        <v>640</v>
      </c>
      <c r="F15" s="195">
        <v>640</v>
      </c>
    </row>
    <row r="16" spans="1:7" ht="35.25" customHeight="1">
      <c r="A16" s="144" t="s">
        <v>187</v>
      </c>
      <c r="B16" s="195"/>
      <c r="C16" s="145">
        <v>24700</v>
      </c>
      <c r="D16" s="144" t="s">
        <v>173</v>
      </c>
      <c r="E16" s="195"/>
      <c r="F16" s="145"/>
    </row>
    <row r="17" spans="1:6" ht="35.25" customHeight="1">
      <c r="A17" s="144" t="s">
        <v>174</v>
      </c>
      <c r="B17" s="195"/>
      <c r="C17" s="145"/>
      <c r="D17" s="144" t="s">
        <v>188</v>
      </c>
      <c r="E17" s="195"/>
      <c r="F17" s="145"/>
    </row>
    <row r="18" spans="1:6" ht="35.25" customHeight="1">
      <c r="A18" s="144" t="s">
        <v>175</v>
      </c>
      <c r="B18" s="195"/>
      <c r="C18" s="145"/>
      <c r="D18" s="144" t="s">
        <v>176</v>
      </c>
      <c r="E18" s="195"/>
      <c r="F18" s="145"/>
    </row>
    <row r="19" spans="1:6" ht="35.25" customHeight="1">
      <c r="A19" s="144" t="s">
        <v>177</v>
      </c>
      <c r="B19" s="195"/>
      <c r="C19" s="145">
        <v>59812</v>
      </c>
      <c r="D19" s="144" t="s">
        <v>178</v>
      </c>
      <c r="E19" s="195"/>
      <c r="F19" s="145"/>
    </row>
    <row r="20" spans="1:6" ht="35.25" customHeight="1">
      <c r="A20" s="144" t="s">
        <v>179</v>
      </c>
      <c r="B20" s="195">
        <v>28962</v>
      </c>
      <c r="C20" s="145">
        <v>33264</v>
      </c>
      <c r="D20" s="144" t="s">
        <v>180</v>
      </c>
      <c r="E20" s="195"/>
      <c r="F20" s="145"/>
    </row>
    <row r="21" spans="1:6" ht="35.25" customHeight="1">
      <c r="A21" s="144" t="s">
        <v>181</v>
      </c>
      <c r="B21" s="196"/>
      <c r="C21" s="145"/>
      <c r="D21" s="144" t="s">
        <v>182</v>
      </c>
      <c r="E21" s="195"/>
      <c r="F21" s="145">
        <v>37753</v>
      </c>
    </row>
    <row r="22" spans="1:6" ht="35.25" customHeight="1">
      <c r="A22" s="152"/>
      <c r="B22" s="196"/>
      <c r="C22" s="145"/>
      <c r="D22" s="144" t="s">
        <v>183</v>
      </c>
      <c r="E22" s="195"/>
      <c r="F22" s="145"/>
    </row>
    <row r="23" spans="1:6" s="154" customFormat="1" ht="35.25" customHeight="1">
      <c r="A23" s="153" t="s">
        <v>6</v>
      </c>
      <c r="B23" s="195">
        <f>B5+B6</f>
        <v>203183</v>
      </c>
      <c r="C23" s="195">
        <f>C5+C6</f>
        <v>384729</v>
      </c>
      <c r="D23" s="153" t="s">
        <v>7</v>
      </c>
      <c r="E23" s="195">
        <v>203183</v>
      </c>
      <c r="F23" s="145">
        <f>F5+F6</f>
        <v>384729</v>
      </c>
    </row>
    <row r="24" spans="1:6" ht="35.25" customHeight="1">
      <c r="A24" s="155"/>
      <c r="C24" s="156"/>
      <c r="D24" s="155"/>
      <c r="F24" s="156"/>
    </row>
    <row r="25" spans="1:6" ht="35.25" customHeight="1">
      <c r="A25" s="148"/>
      <c r="B25" s="148"/>
      <c r="C25" s="157"/>
      <c r="D25" s="158" t="s">
        <v>184</v>
      </c>
      <c r="E25" s="158"/>
      <c r="F25" s="145"/>
    </row>
    <row r="26" spans="1:6" ht="35.25" customHeight="1">
      <c r="A26" s="152"/>
      <c r="B26" s="152"/>
      <c r="C26" s="159"/>
      <c r="D26" s="158" t="s">
        <v>185</v>
      </c>
      <c r="E26" s="158"/>
      <c r="F26" s="145"/>
    </row>
    <row r="27" spans="1:6" ht="35.25" customHeight="1">
      <c r="A27" s="152"/>
      <c r="B27" s="152"/>
      <c r="C27" s="159"/>
      <c r="D27" s="158" t="s">
        <v>186</v>
      </c>
      <c r="E27" s="158"/>
      <c r="F27" s="160"/>
    </row>
    <row r="28" spans="1:6">
      <c r="F28" s="146"/>
    </row>
  </sheetData>
  <mergeCells count="1">
    <mergeCell ref="A2:F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1" firstPageNumber="12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D33"/>
  <sheetViews>
    <sheetView zoomScale="85" zoomScaleNormal="85" zoomScaleSheetLayoutView="100" workbookViewId="0">
      <pane ySplit="4" topLeftCell="A26" activePane="bottomLeft" state="frozen"/>
      <selection pane="bottomLeft" activeCell="E22" sqref="E22"/>
    </sheetView>
  </sheetViews>
  <sheetFormatPr defaultColWidth="45.5" defaultRowHeight="14.25"/>
  <cols>
    <col min="1" max="1" width="43" style="24" customWidth="1"/>
    <col min="2" max="2" width="23.5" style="24" customWidth="1"/>
    <col min="3" max="3" width="22" style="9" customWidth="1"/>
    <col min="4" max="4" width="22.5" style="7" customWidth="1"/>
    <col min="5" max="16384" width="45.5" style="7"/>
  </cols>
  <sheetData>
    <row r="1" spans="1:4" s="14" customFormat="1" ht="36" customHeight="1">
      <c r="A1" s="4" t="s">
        <v>201</v>
      </c>
      <c r="B1" s="4"/>
      <c r="C1" s="9"/>
    </row>
    <row r="2" spans="1:4" ht="27" customHeight="1">
      <c r="A2" s="283" t="s">
        <v>581</v>
      </c>
      <c r="B2" s="283"/>
      <c r="C2" s="283"/>
    </row>
    <row r="3" spans="1:4" ht="33.6" customHeight="1">
      <c r="A3" s="18"/>
      <c r="B3" s="18"/>
      <c r="D3" s="19" t="s">
        <v>35</v>
      </c>
    </row>
    <row r="4" spans="1:4" ht="28.9" customHeight="1">
      <c r="A4" s="10" t="s">
        <v>36</v>
      </c>
      <c r="B4" s="1" t="s">
        <v>147</v>
      </c>
      <c r="C4" s="1" t="s">
        <v>148</v>
      </c>
      <c r="D4" s="134" t="s">
        <v>149</v>
      </c>
    </row>
    <row r="5" spans="1:4" s="21" customFormat="1" ht="29.45" customHeight="1">
      <c r="A5" s="20" t="s">
        <v>582</v>
      </c>
      <c r="B5" s="197">
        <f>B6+B13</f>
        <v>43974</v>
      </c>
      <c r="C5" s="197">
        <f>C6+C13+C33</f>
        <v>98953</v>
      </c>
      <c r="D5" s="215">
        <f>(C5-B5)/B5</f>
        <v>1.2502615181698276</v>
      </c>
    </row>
    <row r="6" spans="1:4" s="21" customFormat="1" ht="29.45" customHeight="1">
      <c r="A6" s="22" t="s">
        <v>583</v>
      </c>
      <c r="B6" s="197">
        <f>SUM(B7:B12)</f>
        <v>21083</v>
      </c>
      <c r="C6" s="197">
        <f>SUM(C7:C12)</f>
        <v>13934</v>
      </c>
      <c r="D6" s="215">
        <f t="shared" ref="D6:D28" si="0">(C6-B6)/B6</f>
        <v>-0.33908836503343925</v>
      </c>
    </row>
    <row r="7" spans="1:4" s="21" customFormat="1" ht="29.45" customHeight="1">
      <c r="A7" s="198" t="s">
        <v>584</v>
      </c>
      <c r="B7" s="199">
        <v>6455</v>
      </c>
      <c r="C7" s="199">
        <v>6455</v>
      </c>
      <c r="D7" s="214"/>
    </row>
    <row r="8" spans="1:4" s="21" customFormat="1" ht="29.45" customHeight="1">
      <c r="A8" s="198" t="s">
        <v>585</v>
      </c>
      <c r="B8" s="199">
        <v>2545</v>
      </c>
      <c r="C8" s="199">
        <v>2545</v>
      </c>
      <c r="D8" s="214"/>
    </row>
    <row r="9" spans="1:4" s="21" customFormat="1" ht="29.45" customHeight="1">
      <c r="A9" s="198" t="s">
        <v>608</v>
      </c>
      <c r="B9" s="199"/>
      <c r="C9" s="23">
        <v>-7149</v>
      </c>
      <c r="D9" s="214"/>
    </row>
    <row r="10" spans="1:4" s="21" customFormat="1" ht="29.45" customHeight="1">
      <c r="A10" s="198" t="s">
        <v>586</v>
      </c>
      <c r="B10" s="199">
        <v>13000</v>
      </c>
      <c r="C10" s="199">
        <v>13000</v>
      </c>
      <c r="D10" s="214"/>
    </row>
    <row r="11" spans="1:4" s="21" customFormat="1" ht="29.45" customHeight="1">
      <c r="A11" s="198" t="s">
        <v>587</v>
      </c>
      <c r="B11" s="199">
        <v>900</v>
      </c>
      <c r="C11" s="199">
        <v>900</v>
      </c>
      <c r="D11" s="214"/>
    </row>
    <row r="12" spans="1:4" s="21" customFormat="1" ht="29.45" customHeight="1">
      <c r="A12" s="198" t="s">
        <v>588</v>
      </c>
      <c r="B12" s="199">
        <v>-1817</v>
      </c>
      <c r="C12" s="199">
        <v>-1817</v>
      </c>
      <c r="D12" s="214"/>
    </row>
    <row r="13" spans="1:4" s="21" customFormat="1" ht="29.45" customHeight="1">
      <c r="A13" s="20" t="s">
        <v>589</v>
      </c>
      <c r="B13" s="197">
        <f>SUM(B14:B32)</f>
        <v>22891</v>
      </c>
      <c r="C13" s="197">
        <f>SUM(C14:C32)</f>
        <v>45100</v>
      </c>
      <c r="D13" s="215">
        <f t="shared" si="0"/>
        <v>0.97020663142719843</v>
      </c>
    </row>
    <row r="14" spans="1:4" s="21" customFormat="1" ht="29.45" customHeight="1">
      <c r="A14" s="198" t="s">
        <v>590</v>
      </c>
      <c r="B14" s="199">
        <v>1100</v>
      </c>
      <c r="C14" s="199">
        <v>1100</v>
      </c>
      <c r="D14" s="214"/>
    </row>
    <row r="15" spans="1:4" s="21" customFormat="1" ht="29.45" customHeight="1">
      <c r="A15" s="198" t="s">
        <v>591</v>
      </c>
      <c r="B15" s="199">
        <v>6783</v>
      </c>
      <c r="C15" s="23">
        <v>8349</v>
      </c>
      <c r="D15" s="216">
        <f t="shared" si="0"/>
        <v>0.23087129588677577</v>
      </c>
    </row>
    <row r="16" spans="1:4" s="21" customFormat="1" ht="29.45" customHeight="1">
      <c r="A16" s="198" t="s">
        <v>609</v>
      </c>
      <c r="B16" s="199"/>
      <c r="C16" s="23">
        <v>226</v>
      </c>
      <c r="D16" s="214"/>
    </row>
    <row r="17" spans="1:4" s="21" customFormat="1" ht="29.45" customHeight="1">
      <c r="A17" s="198" t="s">
        <v>592</v>
      </c>
      <c r="B17" s="199"/>
      <c r="C17" s="23"/>
      <c r="D17" s="214"/>
    </row>
    <row r="18" spans="1:4" s="21" customFormat="1" ht="29.45" customHeight="1">
      <c r="A18" s="198" t="s">
        <v>593</v>
      </c>
      <c r="B18" s="199">
        <v>833</v>
      </c>
      <c r="C18" s="23">
        <v>1738</v>
      </c>
      <c r="D18" s="216">
        <f t="shared" si="0"/>
        <v>1.0864345738295318</v>
      </c>
    </row>
    <row r="19" spans="1:4" s="21" customFormat="1" ht="29.45" customHeight="1">
      <c r="A19" s="198" t="s">
        <v>594</v>
      </c>
      <c r="B19" s="199">
        <v>1903</v>
      </c>
      <c r="C19" s="276">
        <v>5305</v>
      </c>
      <c r="D19" s="216">
        <f t="shared" si="0"/>
        <v>1.787703625853915</v>
      </c>
    </row>
    <row r="20" spans="1:4" s="21" customFormat="1" ht="29.45" customHeight="1">
      <c r="A20" s="198" t="s">
        <v>595</v>
      </c>
      <c r="B20" s="199"/>
      <c r="C20" s="199"/>
      <c r="D20" s="214"/>
    </row>
    <row r="21" spans="1:4" s="21" customFormat="1" ht="29.45" customHeight="1">
      <c r="A21" s="198" t="s">
        <v>596</v>
      </c>
      <c r="B21" s="199"/>
      <c r="C21" s="199"/>
      <c r="D21" s="214"/>
    </row>
    <row r="22" spans="1:4" s="21" customFormat="1" ht="29.45" customHeight="1">
      <c r="A22" s="198" t="s">
        <v>597</v>
      </c>
      <c r="B22" s="199">
        <v>243</v>
      </c>
      <c r="C22" s="199">
        <v>243</v>
      </c>
      <c r="D22" s="214"/>
    </row>
    <row r="23" spans="1:4" s="21" customFormat="1" ht="29.45" customHeight="1">
      <c r="A23" s="198" t="s">
        <v>598</v>
      </c>
      <c r="B23" s="199">
        <v>318</v>
      </c>
      <c r="C23" s="199">
        <v>318</v>
      </c>
      <c r="D23" s="214"/>
    </row>
    <row r="24" spans="1:4" s="21" customFormat="1" ht="29.45" customHeight="1">
      <c r="A24" s="198" t="s">
        <v>599</v>
      </c>
      <c r="B24" s="199"/>
      <c r="C24" s="199">
        <v>1007</v>
      </c>
      <c r="D24" s="214"/>
    </row>
    <row r="25" spans="1:4" s="21" customFormat="1" ht="29.45" customHeight="1">
      <c r="A25" s="198" t="s">
        <v>600</v>
      </c>
      <c r="B25" s="199"/>
      <c r="C25" s="199">
        <v>3524</v>
      </c>
      <c r="D25" s="214"/>
    </row>
    <row r="26" spans="1:4" s="21" customFormat="1" ht="29.45" customHeight="1">
      <c r="A26" s="198" t="s">
        <v>601</v>
      </c>
      <c r="B26" s="199">
        <v>28</v>
      </c>
      <c r="C26" s="199">
        <v>6944</v>
      </c>
      <c r="D26" s="216">
        <f t="shared" si="0"/>
        <v>247</v>
      </c>
    </row>
    <row r="27" spans="1:4" s="21" customFormat="1" ht="29.45" customHeight="1">
      <c r="A27" s="198" t="s">
        <v>602</v>
      </c>
      <c r="B27" s="199"/>
      <c r="C27" s="199"/>
      <c r="D27" s="214"/>
    </row>
    <row r="28" spans="1:4" s="21" customFormat="1" ht="29.45" customHeight="1">
      <c r="A28" s="198" t="s">
        <v>603</v>
      </c>
      <c r="B28" s="199">
        <v>656</v>
      </c>
      <c r="C28" s="199">
        <v>1920</v>
      </c>
      <c r="D28" s="216">
        <f t="shared" si="0"/>
        <v>1.9268292682926829</v>
      </c>
    </row>
    <row r="29" spans="1:4" s="21" customFormat="1" ht="29.45" customHeight="1">
      <c r="A29" s="198" t="s">
        <v>604</v>
      </c>
      <c r="B29" s="199"/>
      <c r="C29" s="199">
        <v>1610</v>
      </c>
      <c r="D29" s="214"/>
    </row>
    <row r="30" spans="1:4" s="21" customFormat="1" ht="29.45" customHeight="1">
      <c r="A30" s="198" t="s">
        <v>605</v>
      </c>
      <c r="B30" s="199">
        <v>1470</v>
      </c>
      <c r="C30" s="199">
        <v>1470</v>
      </c>
      <c r="D30" s="214"/>
    </row>
    <row r="31" spans="1:4" s="21" customFormat="1" ht="29.45" customHeight="1">
      <c r="A31" s="198" t="s">
        <v>606</v>
      </c>
      <c r="B31" s="199">
        <v>9557</v>
      </c>
      <c r="C31" s="199">
        <v>9557</v>
      </c>
      <c r="D31" s="214"/>
    </row>
    <row r="32" spans="1:4" s="21" customFormat="1" ht="29.45" customHeight="1">
      <c r="A32" s="198" t="s">
        <v>607</v>
      </c>
      <c r="B32" s="199"/>
      <c r="C32" s="23">
        <v>1789</v>
      </c>
      <c r="D32" s="214"/>
    </row>
    <row r="33" spans="1:4" ht="25.5" customHeight="1">
      <c r="A33" s="20" t="s">
        <v>610</v>
      </c>
      <c r="B33" s="197"/>
      <c r="C33" s="197">
        <v>39919</v>
      </c>
      <c r="D33" s="214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26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D51"/>
  <sheetViews>
    <sheetView topLeftCell="A31" workbookViewId="0">
      <selection activeCell="H9" sqref="H9"/>
    </sheetView>
  </sheetViews>
  <sheetFormatPr defaultColWidth="9" defaultRowHeight="14.25"/>
  <cols>
    <col min="1" max="1" width="36.75" style="32" customWidth="1"/>
    <col min="2" max="2" width="16" style="32" customWidth="1"/>
    <col min="3" max="3" width="15.75" style="32" customWidth="1"/>
    <col min="4" max="4" width="18.625" style="26" customWidth="1"/>
    <col min="5" max="258" width="9" style="26"/>
    <col min="259" max="260" width="49.75" style="26" customWidth="1"/>
    <col min="261" max="514" width="9" style="26"/>
    <col min="515" max="516" width="49.75" style="26" customWidth="1"/>
    <col min="517" max="770" width="9" style="26"/>
    <col min="771" max="772" width="49.75" style="26" customWidth="1"/>
    <col min="773" max="1026" width="9" style="26"/>
    <col min="1027" max="1028" width="49.75" style="26" customWidth="1"/>
    <col min="1029" max="1282" width="9" style="26"/>
    <col min="1283" max="1284" width="49.75" style="26" customWidth="1"/>
    <col min="1285" max="1538" width="9" style="26"/>
    <col min="1539" max="1540" width="49.75" style="26" customWidth="1"/>
    <col min="1541" max="1794" width="9" style="26"/>
    <col min="1795" max="1796" width="49.75" style="26" customWidth="1"/>
    <col min="1797" max="2050" width="9" style="26"/>
    <col min="2051" max="2052" width="49.75" style="26" customWidth="1"/>
    <col min="2053" max="2306" width="9" style="26"/>
    <col min="2307" max="2308" width="49.75" style="26" customWidth="1"/>
    <col min="2309" max="2562" width="9" style="26"/>
    <col min="2563" max="2564" width="49.75" style="26" customWidth="1"/>
    <col min="2565" max="2818" width="9" style="26"/>
    <col min="2819" max="2820" width="49.75" style="26" customWidth="1"/>
    <col min="2821" max="3074" width="9" style="26"/>
    <col min="3075" max="3076" width="49.75" style="26" customWidth="1"/>
    <col min="3077" max="3330" width="9" style="26"/>
    <col min="3331" max="3332" width="49.75" style="26" customWidth="1"/>
    <col min="3333" max="3586" width="9" style="26"/>
    <col min="3587" max="3588" width="49.75" style="26" customWidth="1"/>
    <col min="3589" max="3842" width="9" style="26"/>
    <col min="3843" max="3844" width="49.75" style="26" customWidth="1"/>
    <col min="3845" max="4098" width="9" style="26"/>
    <col min="4099" max="4100" width="49.75" style="26" customWidth="1"/>
    <col min="4101" max="4354" width="9" style="26"/>
    <col min="4355" max="4356" width="49.75" style="26" customWidth="1"/>
    <col min="4357" max="4610" width="9" style="26"/>
    <col min="4611" max="4612" width="49.75" style="26" customWidth="1"/>
    <col min="4613" max="4866" width="9" style="26"/>
    <col min="4867" max="4868" width="49.75" style="26" customWidth="1"/>
    <col min="4869" max="5122" width="9" style="26"/>
    <col min="5123" max="5124" width="49.75" style="26" customWidth="1"/>
    <col min="5125" max="5378" width="9" style="26"/>
    <col min="5379" max="5380" width="49.75" style="26" customWidth="1"/>
    <col min="5381" max="5634" width="9" style="26"/>
    <col min="5635" max="5636" width="49.75" style="26" customWidth="1"/>
    <col min="5637" max="5890" width="9" style="26"/>
    <col min="5891" max="5892" width="49.75" style="26" customWidth="1"/>
    <col min="5893" max="6146" width="9" style="26"/>
    <col min="6147" max="6148" width="49.75" style="26" customWidth="1"/>
    <col min="6149" max="6402" width="9" style="26"/>
    <col min="6403" max="6404" width="49.75" style="26" customWidth="1"/>
    <col min="6405" max="6658" width="9" style="26"/>
    <col min="6659" max="6660" width="49.75" style="26" customWidth="1"/>
    <col min="6661" max="6914" width="9" style="26"/>
    <col min="6915" max="6916" width="49.75" style="26" customWidth="1"/>
    <col min="6917" max="7170" width="9" style="26"/>
    <col min="7171" max="7172" width="49.75" style="26" customWidth="1"/>
    <col min="7173" max="7426" width="9" style="26"/>
    <col min="7427" max="7428" width="49.75" style="26" customWidth="1"/>
    <col min="7429" max="7682" width="9" style="26"/>
    <col min="7683" max="7684" width="49.75" style="26" customWidth="1"/>
    <col min="7685" max="7938" width="9" style="26"/>
    <col min="7939" max="7940" width="49.75" style="26" customWidth="1"/>
    <col min="7941" max="8194" width="9" style="26"/>
    <col min="8195" max="8196" width="49.75" style="26" customWidth="1"/>
    <col min="8197" max="8450" width="9" style="26"/>
    <col min="8451" max="8452" width="49.75" style="26" customWidth="1"/>
    <col min="8453" max="8706" width="9" style="26"/>
    <col min="8707" max="8708" width="49.75" style="26" customWidth="1"/>
    <col min="8709" max="8962" width="9" style="26"/>
    <col min="8963" max="8964" width="49.75" style="26" customWidth="1"/>
    <col min="8965" max="9218" width="9" style="26"/>
    <col min="9219" max="9220" width="49.75" style="26" customWidth="1"/>
    <col min="9221" max="9474" width="9" style="26"/>
    <col min="9475" max="9476" width="49.75" style="26" customWidth="1"/>
    <col min="9477" max="9730" width="9" style="26"/>
    <col min="9731" max="9732" width="49.75" style="26" customWidth="1"/>
    <col min="9733" max="9986" width="9" style="26"/>
    <col min="9987" max="9988" width="49.75" style="26" customWidth="1"/>
    <col min="9989" max="10242" width="9" style="26"/>
    <col min="10243" max="10244" width="49.75" style="26" customWidth="1"/>
    <col min="10245" max="10498" width="9" style="26"/>
    <col min="10499" max="10500" width="49.75" style="26" customWidth="1"/>
    <col min="10501" max="10754" width="9" style="26"/>
    <col min="10755" max="10756" width="49.75" style="26" customWidth="1"/>
    <col min="10757" max="11010" width="9" style="26"/>
    <col min="11011" max="11012" width="49.75" style="26" customWidth="1"/>
    <col min="11013" max="11266" width="9" style="26"/>
    <col min="11267" max="11268" width="49.75" style="26" customWidth="1"/>
    <col min="11269" max="11522" width="9" style="26"/>
    <col min="11523" max="11524" width="49.75" style="26" customWidth="1"/>
    <col min="11525" max="11778" width="9" style="26"/>
    <col min="11779" max="11780" width="49.75" style="26" customWidth="1"/>
    <col min="11781" max="12034" width="9" style="26"/>
    <col min="12035" max="12036" width="49.75" style="26" customWidth="1"/>
    <col min="12037" max="12290" width="9" style="26"/>
    <col min="12291" max="12292" width="49.75" style="26" customWidth="1"/>
    <col min="12293" max="12546" width="9" style="26"/>
    <col min="12547" max="12548" width="49.75" style="26" customWidth="1"/>
    <col min="12549" max="12802" width="9" style="26"/>
    <col min="12803" max="12804" width="49.75" style="26" customWidth="1"/>
    <col min="12805" max="13058" width="9" style="26"/>
    <col min="13059" max="13060" width="49.75" style="26" customWidth="1"/>
    <col min="13061" max="13314" width="9" style="26"/>
    <col min="13315" max="13316" width="49.75" style="26" customWidth="1"/>
    <col min="13317" max="13570" width="9" style="26"/>
    <col min="13571" max="13572" width="49.75" style="26" customWidth="1"/>
    <col min="13573" max="13826" width="9" style="26"/>
    <col min="13827" max="13828" width="49.75" style="26" customWidth="1"/>
    <col min="13829" max="14082" width="9" style="26"/>
    <col min="14083" max="14084" width="49.75" style="26" customWidth="1"/>
    <col min="14085" max="14338" width="9" style="26"/>
    <col min="14339" max="14340" width="49.75" style="26" customWidth="1"/>
    <col min="14341" max="14594" width="9" style="26"/>
    <col min="14595" max="14596" width="49.75" style="26" customWidth="1"/>
    <col min="14597" max="14850" width="9" style="26"/>
    <col min="14851" max="14852" width="49.75" style="26" customWidth="1"/>
    <col min="14853" max="15106" width="9" style="26"/>
    <col min="15107" max="15108" width="49.75" style="26" customWidth="1"/>
    <col min="15109" max="15362" width="9" style="26"/>
    <col min="15363" max="15364" width="49.75" style="26" customWidth="1"/>
    <col min="15365" max="15618" width="9" style="26"/>
    <col min="15619" max="15620" width="49.75" style="26" customWidth="1"/>
    <col min="15621" max="15874" width="9" style="26"/>
    <col min="15875" max="15876" width="49.75" style="26" customWidth="1"/>
    <col min="15877" max="16130" width="9" style="26"/>
    <col min="16131" max="16132" width="49.75" style="26" customWidth="1"/>
    <col min="16133" max="16384" width="9" style="26"/>
  </cols>
  <sheetData>
    <row r="1" spans="1:4" ht="23.25" customHeight="1">
      <c r="A1" s="25" t="s">
        <v>202</v>
      </c>
      <c r="B1" s="25"/>
      <c r="C1" s="25"/>
    </row>
    <row r="2" spans="1:4" ht="37.5" customHeight="1">
      <c r="A2" s="284" t="s">
        <v>611</v>
      </c>
      <c r="B2" s="284"/>
      <c r="C2" s="284"/>
      <c r="D2" s="284"/>
    </row>
    <row r="3" spans="1:4" ht="20.25" customHeight="1">
      <c r="A3" s="27"/>
      <c r="B3" s="27"/>
      <c r="C3" s="27"/>
      <c r="D3" s="28" t="s">
        <v>32</v>
      </c>
    </row>
    <row r="4" spans="1:4" ht="28.5" customHeight="1">
      <c r="A4" s="33" t="s">
        <v>8</v>
      </c>
      <c r="B4" s="33" t="s">
        <v>147</v>
      </c>
      <c r="C4" s="33" t="s">
        <v>148</v>
      </c>
      <c r="D4" s="34" t="s">
        <v>658</v>
      </c>
    </row>
    <row r="5" spans="1:4" ht="19.149999999999999" customHeight="1">
      <c r="A5" s="29" t="s">
        <v>37</v>
      </c>
      <c r="B5" s="200">
        <f>B6+B13+B43</f>
        <v>98008.73445399999</v>
      </c>
      <c r="C5" s="200">
        <f>C6+C13+C43</f>
        <v>98008.73445399999</v>
      </c>
      <c r="D5" s="30"/>
    </row>
    <row r="6" spans="1:4" ht="19.149999999999999" customHeight="1">
      <c r="A6" s="201" t="s">
        <v>612</v>
      </c>
      <c r="B6" s="202">
        <f>SUM(B7:B12)</f>
        <v>72425.860904999994</v>
      </c>
      <c r="C6" s="202">
        <f>SUM(C7:C12)</f>
        <v>72425.860904999994</v>
      </c>
      <c r="D6" s="30"/>
    </row>
    <row r="7" spans="1:4" ht="19.149999999999999" customHeight="1">
      <c r="A7" s="203" t="s">
        <v>613</v>
      </c>
      <c r="B7" s="204">
        <v>21396.061119999998</v>
      </c>
      <c r="C7" s="204">
        <v>21396.061119999998</v>
      </c>
      <c r="D7" s="31"/>
    </row>
    <row r="8" spans="1:4" ht="19.149999999999999" customHeight="1">
      <c r="A8" s="205" t="s">
        <v>614</v>
      </c>
      <c r="B8" s="204">
        <v>9166.4621800000004</v>
      </c>
      <c r="C8" s="204">
        <v>9166.4621800000004</v>
      </c>
      <c r="D8" s="31"/>
    </row>
    <row r="9" spans="1:4" ht="19.149999999999999" customHeight="1">
      <c r="A9" s="206" t="s">
        <v>615</v>
      </c>
      <c r="B9" s="204">
        <v>483.75349999999997</v>
      </c>
      <c r="C9" s="204">
        <v>483.75349999999997</v>
      </c>
      <c r="D9" s="31"/>
    </row>
    <row r="10" spans="1:4" ht="19.149999999999999" customHeight="1">
      <c r="A10" s="206" t="s">
        <v>616</v>
      </c>
      <c r="B10" s="204">
        <v>28166.227404999994</v>
      </c>
      <c r="C10" s="204">
        <v>28166.227404999994</v>
      </c>
      <c r="D10" s="31"/>
    </row>
    <row r="11" spans="1:4" ht="19.149999999999999" customHeight="1">
      <c r="A11" s="206" t="s">
        <v>617</v>
      </c>
      <c r="B11" s="204">
        <v>11930.7567</v>
      </c>
      <c r="C11" s="204">
        <v>11930.7567</v>
      </c>
      <c r="D11" s="31"/>
    </row>
    <row r="12" spans="1:4" ht="19.149999999999999" customHeight="1">
      <c r="A12" s="206" t="s">
        <v>618</v>
      </c>
      <c r="B12" s="204">
        <v>1282.5999999999999</v>
      </c>
      <c r="C12" s="204">
        <v>1282.5999999999999</v>
      </c>
      <c r="D12" s="31"/>
    </row>
    <row r="13" spans="1:4" ht="19.149999999999999" customHeight="1">
      <c r="A13" s="207" t="s">
        <v>619</v>
      </c>
      <c r="B13" s="202">
        <f>SUM(B14:B42)</f>
        <v>12964.852446999999</v>
      </c>
      <c r="C13" s="202">
        <f>SUM(C14:C42)</f>
        <v>12964.852446999999</v>
      </c>
      <c r="D13" s="31"/>
    </row>
    <row r="14" spans="1:4" ht="19.149999999999999" customHeight="1">
      <c r="A14" s="206" t="s">
        <v>620</v>
      </c>
      <c r="B14" s="204">
        <v>2118.0818810000001</v>
      </c>
      <c r="C14" s="204">
        <v>2118.0818810000001</v>
      </c>
      <c r="D14" s="31"/>
    </row>
    <row r="15" spans="1:4" ht="19.149999999999999" customHeight="1">
      <c r="A15" s="206" t="s">
        <v>621</v>
      </c>
      <c r="B15" s="204">
        <v>91.41</v>
      </c>
      <c r="C15" s="204">
        <v>91.41</v>
      </c>
      <c r="D15" s="30"/>
    </row>
    <row r="16" spans="1:4" ht="19.149999999999999" customHeight="1">
      <c r="A16" s="206" t="s">
        <v>622</v>
      </c>
      <c r="B16" s="204">
        <v>19.399999999999999</v>
      </c>
      <c r="C16" s="204">
        <v>19.399999999999999</v>
      </c>
      <c r="D16" s="31"/>
    </row>
    <row r="17" spans="1:4" ht="19.149999999999999" customHeight="1">
      <c r="A17" s="206" t="s">
        <v>623</v>
      </c>
      <c r="B17" s="204">
        <v>14.492000000000001</v>
      </c>
      <c r="C17" s="204">
        <v>14.492000000000001</v>
      </c>
      <c r="D17" s="31"/>
    </row>
    <row r="18" spans="1:4" ht="19.149999999999999" customHeight="1">
      <c r="A18" s="206" t="s">
        <v>624</v>
      </c>
      <c r="B18" s="204">
        <v>118.64400000000001</v>
      </c>
      <c r="C18" s="204">
        <v>118.64400000000001</v>
      </c>
      <c r="D18" s="31"/>
    </row>
    <row r="19" spans="1:4" ht="19.149999999999999" customHeight="1">
      <c r="A19" s="206" t="s">
        <v>625</v>
      </c>
      <c r="B19" s="204">
        <v>497.60734100000002</v>
      </c>
      <c r="C19" s="204">
        <v>497.60734100000002</v>
      </c>
      <c r="D19" s="31"/>
    </row>
    <row r="20" spans="1:4" ht="19.149999999999999" customHeight="1">
      <c r="A20" s="206" t="s">
        <v>626</v>
      </c>
      <c r="B20" s="204">
        <v>415.25</v>
      </c>
      <c r="C20" s="204">
        <v>415.25</v>
      </c>
      <c r="D20" s="31"/>
    </row>
    <row r="21" spans="1:4" ht="19.149999999999999" customHeight="1">
      <c r="A21" s="206" t="s">
        <v>627</v>
      </c>
      <c r="B21" s="204">
        <v>0</v>
      </c>
      <c r="C21" s="204">
        <v>0</v>
      </c>
      <c r="D21" s="31"/>
    </row>
    <row r="22" spans="1:4" ht="19.149999999999999" customHeight="1">
      <c r="A22" s="208" t="s">
        <v>628</v>
      </c>
      <c r="B22" s="204">
        <v>248.64</v>
      </c>
      <c r="C22" s="204">
        <v>248.64</v>
      </c>
      <c r="D22" s="31"/>
    </row>
    <row r="23" spans="1:4" ht="19.149999999999999" customHeight="1">
      <c r="A23" s="208" t="s">
        <v>629</v>
      </c>
      <c r="B23" s="204">
        <v>1915.2</v>
      </c>
      <c r="C23" s="204">
        <v>1915.2</v>
      </c>
      <c r="D23" s="31"/>
    </row>
    <row r="24" spans="1:4" ht="19.149999999999999" customHeight="1">
      <c r="A24" s="208" t="s">
        <v>630</v>
      </c>
      <c r="B24" s="204">
        <v>0</v>
      </c>
      <c r="C24" s="204">
        <v>0</v>
      </c>
      <c r="D24" s="31"/>
    </row>
    <row r="25" spans="1:4" ht="19.149999999999999" customHeight="1">
      <c r="A25" s="208" t="s">
        <v>631</v>
      </c>
      <c r="B25" s="204">
        <v>566.97180000000003</v>
      </c>
      <c r="C25" s="204">
        <v>566.97180000000003</v>
      </c>
      <c r="D25" s="31"/>
    </row>
    <row r="26" spans="1:4" ht="19.149999999999999" customHeight="1">
      <c r="A26" s="208" t="s">
        <v>632</v>
      </c>
      <c r="B26" s="204">
        <v>27.5</v>
      </c>
      <c r="C26" s="204">
        <v>27.5</v>
      </c>
      <c r="D26" s="31"/>
    </row>
    <row r="27" spans="1:4" ht="19.149999999999999" customHeight="1">
      <c r="A27" s="208" t="s">
        <v>633</v>
      </c>
      <c r="B27" s="204">
        <v>187.02029999999999</v>
      </c>
      <c r="C27" s="204">
        <v>187.02029999999999</v>
      </c>
      <c r="D27" s="31"/>
    </row>
    <row r="28" spans="1:4" ht="19.149999999999999" customHeight="1">
      <c r="A28" s="208" t="s">
        <v>634</v>
      </c>
      <c r="B28" s="204">
        <v>235.72808500000002</v>
      </c>
      <c r="C28" s="204">
        <v>235.72808500000002</v>
      </c>
      <c r="D28" s="31"/>
    </row>
    <row r="29" spans="1:4" ht="19.149999999999999" customHeight="1">
      <c r="A29" s="208" t="s">
        <v>635</v>
      </c>
      <c r="B29" s="204">
        <v>206.855334</v>
      </c>
      <c r="C29" s="204">
        <v>206.855334</v>
      </c>
      <c r="D29" s="31"/>
    </row>
    <row r="30" spans="1:4" ht="19.149999999999999" customHeight="1">
      <c r="A30" s="208" t="s">
        <v>636</v>
      </c>
      <c r="B30" s="204">
        <v>183.01499999999999</v>
      </c>
      <c r="C30" s="204">
        <v>183.01499999999999</v>
      </c>
      <c r="D30" s="31"/>
    </row>
    <row r="31" spans="1:4" ht="19.149999999999999" customHeight="1">
      <c r="A31" s="208" t="s">
        <v>637</v>
      </c>
      <c r="B31" s="204">
        <v>0</v>
      </c>
      <c r="C31" s="204">
        <v>0</v>
      </c>
      <c r="D31" s="31"/>
    </row>
    <row r="32" spans="1:4" ht="19.149999999999999" customHeight="1">
      <c r="A32" s="208" t="s">
        <v>638</v>
      </c>
      <c r="B32" s="204">
        <v>0</v>
      </c>
      <c r="C32" s="204">
        <v>0</v>
      </c>
      <c r="D32" s="31"/>
    </row>
    <row r="33" spans="1:4" ht="19.149999999999999" customHeight="1">
      <c r="A33" s="208" t="s">
        <v>639</v>
      </c>
      <c r="B33" s="204">
        <v>1502.9992999999999</v>
      </c>
      <c r="C33" s="204">
        <v>1502.9992999999999</v>
      </c>
      <c r="D33" s="31"/>
    </row>
    <row r="34" spans="1:4" ht="19.149999999999999" customHeight="1">
      <c r="A34" s="208" t="s">
        <v>640</v>
      </c>
      <c r="B34" s="204">
        <v>39</v>
      </c>
      <c r="C34" s="204">
        <v>39</v>
      </c>
      <c r="D34" s="31"/>
    </row>
    <row r="35" spans="1:4" ht="19.149999999999999" customHeight="1">
      <c r="A35" s="208" t="s">
        <v>641</v>
      </c>
      <c r="B35" s="204">
        <v>134.814976</v>
      </c>
      <c r="C35" s="204">
        <v>134.814976</v>
      </c>
      <c r="D35" s="30"/>
    </row>
    <row r="36" spans="1:4" ht="19.149999999999999" customHeight="1">
      <c r="A36" s="209" t="s">
        <v>642</v>
      </c>
      <c r="B36" s="204">
        <v>516.20282999999961</v>
      </c>
      <c r="C36" s="204">
        <v>516.20282999999961</v>
      </c>
      <c r="D36" s="31"/>
    </row>
    <row r="37" spans="1:4" ht="19.149999999999999" customHeight="1">
      <c r="A37" s="209" t="s">
        <v>643</v>
      </c>
      <c r="B37" s="204">
        <v>0</v>
      </c>
      <c r="C37" s="204">
        <v>0</v>
      </c>
      <c r="D37" s="31"/>
    </row>
    <row r="38" spans="1:4" ht="19.149999999999999" customHeight="1">
      <c r="A38" s="209" t="s">
        <v>644</v>
      </c>
      <c r="B38" s="204">
        <v>1453.8119999999999</v>
      </c>
      <c r="C38" s="204">
        <v>1453.8119999999999</v>
      </c>
      <c r="D38" s="31"/>
    </row>
    <row r="39" spans="1:4" ht="19.149999999999999" customHeight="1">
      <c r="A39" s="209" t="s">
        <v>645</v>
      </c>
      <c r="B39" s="204">
        <v>2197</v>
      </c>
      <c r="C39" s="204">
        <v>2197</v>
      </c>
      <c r="D39" s="31"/>
    </row>
    <row r="40" spans="1:4" ht="19.149999999999999" customHeight="1">
      <c r="A40" s="209" t="s">
        <v>646</v>
      </c>
      <c r="B40" s="210">
        <v>228.52</v>
      </c>
      <c r="C40" s="210">
        <v>228.52</v>
      </c>
      <c r="D40" s="31"/>
    </row>
    <row r="41" spans="1:4" ht="19.149999999999999" customHeight="1">
      <c r="A41" s="209" t="s">
        <v>647</v>
      </c>
      <c r="B41" s="210">
        <v>36.4</v>
      </c>
      <c r="C41" s="210">
        <v>36.4</v>
      </c>
      <c r="D41" s="31"/>
    </row>
    <row r="42" spans="1:4" ht="19.149999999999999" customHeight="1">
      <c r="A42" s="209" t="s">
        <v>648</v>
      </c>
      <c r="B42" s="210">
        <v>10.287599999999999</v>
      </c>
      <c r="C42" s="210">
        <v>10.287599999999999</v>
      </c>
      <c r="D42" s="31"/>
    </row>
    <row r="43" spans="1:4" ht="19.149999999999999" customHeight="1">
      <c r="A43" s="211" t="s">
        <v>649</v>
      </c>
      <c r="B43" s="202">
        <f>SUM(B44:B51)</f>
        <v>12618.021102000006</v>
      </c>
      <c r="C43" s="202">
        <f>SUM(C44:D51)</f>
        <v>12618.021102000006</v>
      </c>
      <c r="D43" s="31"/>
    </row>
    <row r="44" spans="1:4" ht="19.149999999999999" customHeight="1">
      <c r="A44" s="209" t="s">
        <v>650</v>
      </c>
      <c r="B44" s="204">
        <v>309.10467999999997</v>
      </c>
      <c r="C44" s="204">
        <v>309.10467999999997</v>
      </c>
      <c r="D44" s="31"/>
    </row>
    <row r="45" spans="1:4" ht="18.75">
      <c r="A45" s="209" t="s">
        <v>651</v>
      </c>
      <c r="B45" s="204">
        <v>856.70536800000002</v>
      </c>
      <c r="C45" s="204">
        <v>856.70536800000002</v>
      </c>
      <c r="D45" s="213"/>
    </row>
    <row r="46" spans="1:4" ht="18.75">
      <c r="A46" s="209" t="s">
        <v>652</v>
      </c>
      <c r="B46" s="204">
        <v>0.6048</v>
      </c>
      <c r="C46" s="204">
        <v>0.6048</v>
      </c>
      <c r="D46" s="213"/>
    </row>
    <row r="47" spans="1:4" ht="18.75">
      <c r="A47" s="209" t="s">
        <v>653</v>
      </c>
      <c r="B47" s="204">
        <v>3684.6324640000003</v>
      </c>
      <c r="C47" s="204">
        <v>3684.6324640000003</v>
      </c>
      <c r="D47" s="213"/>
    </row>
    <row r="48" spans="1:4" ht="18.75">
      <c r="A48" s="209" t="s">
        <v>654</v>
      </c>
      <c r="B48" s="204">
        <v>1599.96</v>
      </c>
      <c r="C48" s="204">
        <v>1599.96</v>
      </c>
      <c r="D48" s="213"/>
    </row>
    <row r="49" spans="1:4" ht="18.75">
      <c r="A49" s="212" t="s">
        <v>655</v>
      </c>
      <c r="B49" s="204">
        <v>17.946000000000002</v>
      </c>
      <c r="C49" s="204">
        <v>17.946000000000002</v>
      </c>
      <c r="D49" s="213"/>
    </row>
    <row r="50" spans="1:4" ht="18.75">
      <c r="A50" s="212" t="s">
        <v>656</v>
      </c>
      <c r="B50" s="204">
        <v>5732.5477900000042</v>
      </c>
      <c r="C50" s="204">
        <v>5732.5477900000042</v>
      </c>
      <c r="D50" s="213"/>
    </row>
    <row r="51" spans="1:4" ht="18.75">
      <c r="A51" s="212" t="s">
        <v>657</v>
      </c>
      <c r="B51" s="204">
        <v>416.52</v>
      </c>
      <c r="C51" s="204">
        <v>416.52</v>
      </c>
      <c r="D51" s="213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5" firstPageNumber="126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6"/>
  <sheetViews>
    <sheetView topLeftCell="C1" zoomScaleSheetLayoutView="55" workbookViewId="0">
      <selection activeCell="E10" sqref="E10"/>
    </sheetView>
  </sheetViews>
  <sheetFormatPr defaultColWidth="9" defaultRowHeight="14.25"/>
  <cols>
    <col min="1" max="1" width="0" style="47" hidden="1" customWidth="1"/>
    <col min="2" max="2" width="4.875" style="48" hidden="1" customWidth="1"/>
    <col min="3" max="3" width="51.125" style="24" customWidth="1"/>
    <col min="4" max="4" width="18.5" style="49" customWidth="1"/>
    <col min="5" max="5" width="19.125" style="24" customWidth="1"/>
    <col min="6" max="6" width="15.625" style="24" customWidth="1"/>
    <col min="7" max="7" width="16.25" style="24" customWidth="1"/>
    <col min="8" max="254" width="9" style="24"/>
    <col min="255" max="256" width="0" style="24" hidden="1" customWidth="1"/>
    <col min="257" max="257" width="51.125" style="24" customWidth="1"/>
    <col min="258" max="260" width="14.75" style="24" customWidth="1"/>
    <col min="261" max="510" width="9" style="24"/>
    <col min="511" max="512" width="0" style="24" hidden="1" customWidth="1"/>
    <col min="513" max="513" width="51.125" style="24" customWidth="1"/>
    <col min="514" max="516" width="14.75" style="24" customWidth="1"/>
    <col min="517" max="766" width="9" style="24"/>
    <col min="767" max="768" width="0" style="24" hidden="1" customWidth="1"/>
    <col min="769" max="769" width="51.125" style="24" customWidth="1"/>
    <col min="770" max="772" width="14.75" style="24" customWidth="1"/>
    <col min="773" max="1022" width="9" style="24"/>
    <col min="1023" max="1024" width="0" style="24" hidden="1" customWidth="1"/>
    <col min="1025" max="1025" width="51.125" style="24" customWidth="1"/>
    <col min="1026" max="1028" width="14.75" style="24" customWidth="1"/>
    <col min="1029" max="1278" width="9" style="24"/>
    <col min="1279" max="1280" width="0" style="24" hidden="1" customWidth="1"/>
    <col min="1281" max="1281" width="51.125" style="24" customWidth="1"/>
    <col min="1282" max="1284" width="14.75" style="24" customWidth="1"/>
    <col min="1285" max="1534" width="9" style="24"/>
    <col min="1535" max="1536" width="0" style="24" hidden="1" customWidth="1"/>
    <col min="1537" max="1537" width="51.125" style="24" customWidth="1"/>
    <col min="1538" max="1540" width="14.75" style="24" customWidth="1"/>
    <col min="1541" max="1790" width="9" style="24"/>
    <col min="1791" max="1792" width="0" style="24" hidden="1" customWidth="1"/>
    <col min="1793" max="1793" width="51.125" style="24" customWidth="1"/>
    <col min="1794" max="1796" width="14.75" style="24" customWidth="1"/>
    <col min="1797" max="2046" width="9" style="24"/>
    <col min="2047" max="2048" width="0" style="24" hidden="1" customWidth="1"/>
    <col min="2049" max="2049" width="51.125" style="24" customWidth="1"/>
    <col min="2050" max="2052" width="14.75" style="24" customWidth="1"/>
    <col min="2053" max="2302" width="9" style="24"/>
    <col min="2303" max="2304" width="0" style="24" hidden="1" customWidth="1"/>
    <col min="2305" max="2305" width="51.125" style="24" customWidth="1"/>
    <col min="2306" max="2308" width="14.75" style="24" customWidth="1"/>
    <col min="2309" max="2558" width="9" style="24"/>
    <col min="2559" max="2560" width="0" style="24" hidden="1" customWidth="1"/>
    <col min="2561" max="2561" width="51.125" style="24" customWidth="1"/>
    <col min="2562" max="2564" width="14.75" style="24" customWidth="1"/>
    <col min="2565" max="2814" width="9" style="24"/>
    <col min="2815" max="2816" width="0" style="24" hidden="1" customWidth="1"/>
    <col min="2817" max="2817" width="51.125" style="24" customWidth="1"/>
    <col min="2818" max="2820" width="14.75" style="24" customWidth="1"/>
    <col min="2821" max="3070" width="9" style="24"/>
    <col min="3071" max="3072" width="0" style="24" hidden="1" customWidth="1"/>
    <col min="3073" max="3073" width="51.125" style="24" customWidth="1"/>
    <col min="3074" max="3076" width="14.75" style="24" customWidth="1"/>
    <col min="3077" max="3326" width="9" style="24"/>
    <col min="3327" max="3328" width="0" style="24" hidden="1" customWidth="1"/>
    <col min="3329" max="3329" width="51.125" style="24" customWidth="1"/>
    <col min="3330" max="3332" width="14.75" style="24" customWidth="1"/>
    <col min="3333" max="3582" width="9" style="24"/>
    <col min="3583" max="3584" width="0" style="24" hidden="1" customWidth="1"/>
    <col min="3585" max="3585" width="51.125" style="24" customWidth="1"/>
    <col min="3586" max="3588" width="14.75" style="24" customWidth="1"/>
    <col min="3589" max="3838" width="9" style="24"/>
    <col min="3839" max="3840" width="0" style="24" hidden="1" customWidth="1"/>
    <col min="3841" max="3841" width="51.125" style="24" customWidth="1"/>
    <col min="3842" max="3844" width="14.75" style="24" customWidth="1"/>
    <col min="3845" max="4094" width="9" style="24"/>
    <col min="4095" max="4096" width="0" style="24" hidden="1" customWidth="1"/>
    <col min="4097" max="4097" width="51.125" style="24" customWidth="1"/>
    <col min="4098" max="4100" width="14.75" style="24" customWidth="1"/>
    <col min="4101" max="4350" width="9" style="24"/>
    <col min="4351" max="4352" width="0" style="24" hidden="1" customWidth="1"/>
    <col min="4353" max="4353" width="51.125" style="24" customWidth="1"/>
    <col min="4354" max="4356" width="14.75" style="24" customWidth="1"/>
    <col min="4357" max="4606" width="9" style="24"/>
    <col min="4607" max="4608" width="0" style="24" hidden="1" customWidth="1"/>
    <col min="4609" max="4609" width="51.125" style="24" customWidth="1"/>
    <col min="4610" max="4612" width="14.75" style="24" customWidth="1"/>
    <col min="4613" max="4862" width="9" style="24"/>
    <col min="4863" max="4864" width="0" style="24" hidden="1" customWidth="1"/>
    <col min="4865" max="4865" width="51.125" style="24" customWidth="1"/>
    <col min="4866" max="4868" width="14.75" style="24" customWidth="1"/>
    <col min="4869" max="5118" width="9" style="24"/>
    <col min="5119" max="5120" width="0" style="24" hidden="1" customWidth="1"/>
    <col min="5121" max="5121" width="51.125" style="24" customWidth="1"/>
    <col min="5122" max="5124" width="14.75" style="24" customWidth="1"/>
    <col min="5125" max="5374" width="9" style="24"/>
    <col min="5375" max="5376" width="0" style="24" hidden="1" customWidth="1"/>
    <col min="5377" max="5377" width="51.125" style="24" customWidth="1"/>
    <col min="5378" max="5380" width="14.75" style="24" customWidth="1"/>
    <col min="5381" max="5630" width="9" style="24"/>
    <col min="5631" max="5632" width="0" style="24" hidden="1" customWidth="1"/>
    <col min="5633" max="5633" width="51.125" style="24" customWidth="1"/>
    <col min="5634" max="5636" width="14.75" style="24" customWidth="1"/>
    <col min="5637" max="5886" width="9" style="24"/>
    <col min="5887" max="5888" width="0" style="24" hidden="1" customWidth="1"/>
    <col min="5889" max="5889" width="51.125" style="24" customWidth="1"/>
    <col min="5890" max="5892" width="14.75" style="24" customWidth="1"/>
    <col min="5893" max="6142" width="9" style="24"/>
    <col min="6143" max="6144" width="0" style="24" hidden="1" customWidth="1"/>
    <col min="6145" max="6145" width="51.125" style="24" customWidth="1"/>
    <col min="6146" max="6148" width="14.75" style="24" customWidth="1"/>
    <col min="6149" max="6398" width="9" style="24"/>
    <col min="6399" max="6400" width="0" style="24" hidden="1" customWidth="1"/>
    <col min="6401" max="6401" width="51.125" style="24" customWidth="1"/>
    <col min="6402" max="6404" width="14.75" style="24" customWidth="1"/>
    <col min="6405" max="6654" width="9" style="24"/>
    <col min="6655" max="6656" width="0" style="24" hidden="1" customWidth="1"/>
    <col min="6657" max="6657" width="51.125" style="24" customWidth="1"/>
    <col min="6658" max="6660" width="14.75" style="24" customWidth="1"/>
    <col min="6661" max="6910" width="9" style="24"/>
    <col min="6911" max="6912" width="0" style="24" hidden="1" customWidth="1"/>
    <col min="6913" max="6913" width="51.125" style="24" customWidth="1"/>
    <col min="6914" max="6916" width="14.75" style="24" customWidth="1"/>
    <col min="6917" max="7166" width="9" style="24"/>
    <col min="7167" max="7168" width="0" style="24" hidden="1" customWidth="1"/>
    <col min="7169" max="7169" width="51.125" style="24" customWidth="1"/>
    <col min="7170" max="7172" width="14.75" style="24" customWidth="1"/>
    <col min="7173" max="7422" width="9" style="24"/>
    <col min="7423" max="7424" width="0" style="24" hidden="1" customWidth="1"/>
    <col min="7425" max="7425" width="51.125" style="24" customWidth="1"/>
    <col min="7426" max="7428" width="14.75" style="24" customWidth="1"/>
    <col min="7429" max="7678" width="9" style="24"/>
    <col min="7679" max="7680" width="0" style="24" hidden="1" customWidth="1"/>
    <col min="7681" max="7681" width="51.125" style="24" customWidth="1"/>
    <col min="7682" max="7684" width="14.75" style="24" customWidth="1"/>
    <col min="7685" max="7934" width="9" style="24"/>
    <col min="7935" max="7936" width="0" style="24" hidden="1" customWidth="1"/>
    <col min="7937" max="7937" width="51.125" style="24" customWidth="1"/>
    <col min="7938" max="7940" width="14.75" style="24" customWidth="1"/>
    <col min="7941" max="8190" width="9" style="24"/>
    <col min="8191" max="8192" width="0" style="24" hidden="1" customWidth="1"/>
    <col min="8193" max="8193" width="51.125" style="24" customWidth="1"/>
    <col min="8194" max="8196" width="14.75" style="24" customWidth="1"/>
    <col min="8197" max="8446" width="9" style="24"/>
    <col min="8447" max="8448" width="0" style="24" hidden="1" customWidth="1"/>
    <col min="8449" max="8449" width="51.125" style="24" customWidth="1"/>
    <col min="8450" max="8452" width="14.75" style="24" customWidth="1"/>
    <col min="8453" max="8702" width="9" style="24"/>
    <col min="8703" max="8704" width="0" style="24" hidden="1" customWidth="1"/>
    <col min="8705" max="8705" width="51.125" style="24" customWidth="1"/>
    <col min="8706" max="8708" width="14.75" style="24" customWidth="1"/>
    <col min="8709" max="8958" width="9" style="24"/>
    <col min="8959" max="8960" width="0" style="24" hidden="1" customWidth="1"/>
    <col min="8961" max="8961" width="51.125" style="24" customWidth="1"/>
    <col min="8962" max="8964" width="14.75" style="24" customWidth="1"/>
    <col min="8965" max="9214" width="9" style="24"/>
    <col min="9215" max="9216" width="0" style="24" hidden="1" customWidth="1"/>
    <col min="9217" max="9217" width="51.125" style="24" customWidth="1"/>
    <col min="9218" max="9220" width="14.75" style="24" customWidth="1"/>
    <col min="9221" max="9470" width="9" style="24"/>
    <col min="9471" max="9472" width="0" style="24" hidden="1" customWidth="1"/>
    <col min="9473" max="9473" width="51.125" style="24" customWidth="1"/>
    <col min="9474" max="9476" width="14.75" style="24" customWidth="1"/>
    <col min="9477" max="9726" width="9" style="24"/>
    <col min="9727" max="9728" width="0" style="24" hidden="1" customWidth="1"/>
    <col min="9729" max="9729" width="51.125" style="24" customWidth="1"/>
    <col min="9730" max="9732" width="14.75" style="24" customWidth="1"/>
    <col min="9733" max="9982" width="9" style="24"/>
    <col min="9983" max="9984" width="0" style="24" hidden="1" customWidth="1"/>
    <col min="9985" max="9985" width="51.125" style="24" customWidth="1"/>
    <col min="9986" max="9988" width="14.75" style="24" customWidth="1"/>
    <col min="9989" max="10238" width="9" style="24"/>
    <col min="10239" max="10240" width="0" style="24" hidden="1" customWidth="1"/>
    <col min="10241" max="10241" width="51.125" style="24" customWidth="1"/>
    <col min="10242" max="10244" width="14.75" style="24" customWidth="1"/>
    <col min="10245" max="10494" width="9" style="24"/>
    <col min="10495" max="10496" width="0" style="24" hidden="1" customWidth="1"/>
    <col min="10497" max="10497" width="51.125" style="24" customWidth="1"/>
    <col min="10498" max="10500" width="14.75" style="24" customWidth="1"/>
    <col min="10501" max="10750" width="9" style="24"/>
    <col min="10751" max="10752" width="0" style="24" hidden="1" customWidth="1"/>
    <col min="10753" max="10753" width="51.125" style="24" customWidth="1"/>
    <col min="10754" max="10756" width="14.75" style="24" customWidth="1"/>
    <col min="10757" max="11006" width="9" style="24"/>
    <col min="11007" max="11008" width="0" style="24" hidden="1" customWidth="1"/>
    <col min="11009" max="11009" width="51.125" style="24" customWidth="1"/>
    <col min="11010" max="11012" width="14.75" style="24" customWidth="1"/>
    <col min="11013" max="11262" width="9" style="24"/>
    <col min="11263" max="11264" width="0" style="24" hidden="1" customWidth="1"/>
    <col min="11265" max="11265" width="51.125" style="24" customWidth="1"/>
    <col min="11266" max="11268" width="14.75" style="24" customWidth="1"/>
    <col min="11269" max="11518" width="9" style="24"/>
    <col min="11519" max="11520" width="0" style="24" hidden="1" customWidth="1"/>
    <col min="11521" max="11521" width="51.125" style="24" customWidth="1"/>
    <col min="11522" max="11524" width="14.75" style="24" customWidth="1"/>
    <col min="11525" max="11774" width="9" style="24"/>
    <col min="11775" max="11776" width="0" style="24" hidden="1" customWidth="1"/>
    <col min="11777" max="11777" width="51.125" style="24" customWidth="1"/>
    <col min="11778" max="11780" width="14.75" style="24" customWidth="1"/>
    <col min="11781" max="12030" width="9" style="24"/>
    <col min="12031" max="12032" width="0" style="24" hidden="1" customWidth="1"/>
    <col min="12033" max="12033" width="51.125" style="24" customWidth="1"/>
    <col min="12034" max="12036" width="14.75" style="24" customWidth="1"/>
    <col min="12037" max="12286" width="9" style="24"/>
    <col min="12287" max="12288" width="0" style="24" hidden="1" customWidth="1"/>
    <col min="12289" max="12289" width="51.125" style="24" customWidth="1"/>
    <col min="12290" max="12292" width="14.75" style="24" customWidth="1"/>
    <col min="12293" max="12542" width="9" style="24"/>
    <col min="12543" max="12544" width="0" style="24" hidden="1" customWidth="1"/>
    <col min="12545" max="12545" width="51.125" style="24" customWidth="1"/>
    <col min="12546" max="12548" width="14.75" style="24" customWidth="1"/>
    <col min="12549" max="12798" width="9" style="24"/>
    <col min="12799" max="12800" width="0" style="24" hidden="1" customWidth="1"/>
    <col min="12801" max="12801" width="51.125" style="24" customWidth="1"/>
    <col min="12802" max="12804" width="14.75" style="24" customWidth="1"/>
    <col min="12805" max="13054" width="9" style="24"/>
    <col min="13055" max="13056" width="0" style="24" hidden="1" customWidth="1"/>
    <col min="13057" max="13057" width="51.125" style="24" customWidth="1"/>
    <col min="13058" max="13060" width="14.75" style="24" customWidth="1"/>
    <col min="13061" max="13310" width="9" style="24"/>
    <col min="13311" max="13312" width="0" style="24" hidden="1" customWidth="1"/>
    <col min="13313" max="13313" width="51.125" style="24" customWidth="1"/>
    <col min="13314" max="13316" width="14.75" style="24" customWidth="1"/>
    <col min="13317" max="13566" width="9" style="24"/>
    <col min="13567" max="13568" width="0" style="24" hidden="1" customWidth="1"/>
    <col min="13569" max="13569" width="51.125" style="24" customWidth="1"/>
    <col min="13570" max="13572" width="14.75" style="24" customWidth="1"/>
    <col min="13573" max="13822" width="9" style="24"/>
    <col min="13823" max="13824" width="0" style="24" hidden="1" customWidth="1"/>
    <col min="13825" max="13825" width="51.125" style="24" customWidth="1"/>
    <col min="13826" max="13828" width="14.75" style="24" customWidth="1"/>
    <col min="13829" max="14078" width="9" style="24"/>
    <col min="14079" max="14080" width="0" style="24" hidden="1" customWidth="1"/>
    <col min="14081" max="14081" width="51.125" style="24" customWidth="1"/>
    <col min="14082" max="14084" width="14.75" style="24" customWidth="1"/>
    <col min="14085" max="14334" width="9" style="24"/>
    <col min="14335" max="14336" width="0" style="24" hidden="1" customWidth="1"/>
    <col min="14337" max="14337" width="51.125" style="24" customWidth="1"/>
    <col min="14338" max="14340" width="14.75" style="24" customWidth="1"/>
    <col min="14341" max="14590" width="9" style="24"/>
    <col min="14591" max="14592" width="0" style="24" hidden="1" customWidth="1"/>
    <col min="14593" max="14593" width="51.125" style="24" customWidth="1"/>
    <col min="14594" max="14596" width="14.75" style="24" customWidth="1"/>
    <col min="14597" max="14846" width="9" style="24"/>
    <col min="14847" max="14848" width="0" style="24" hidden="1" customWidth="1"/>
    <col min="14849" max="14849" width="51.125" style="24" customWidth="1"/>
    <col min="14850" max="14852" width="14.75" style="24" customWidth="1"/>
    <col min="14853" max="15102" width="9" style="24"/>
    <col min="15103" max="15104" width="0" style="24" hidden="1" customWidth="1"/>
    <col min="15105" max="15105" width="51.125" style="24" customWidth="1"/>
    <col min="15106" max="15108" width="14.75" style="24" customWidth="1"/>
    <col min="15109" max="15358" width="9" style="24"/>
    <col min="15359" max="15360" width="0" style="24" hidden="1" customWidth="1"/>
    <col min="15361" max="15361" width="51.125" style="24" customWidth="1"/>
    <col min="15362" max="15364" width="14.75" style="24" customWidth="1"/>
    <col min="15365" max="15614" width="9" style="24"/>
    <col min="15615" max="15616" width="0" style="24" hidden="1" customWidth="1"/>
    <col min="15617" max="15617" width="51.125" style="24" customWidth="1"/>
    <col min="15618" max="15620" width="14.75" style="24" customWidth="1"/>
    <col min="15621" max="15870" width="9" style="24"/>
    <col min="15871" max="15872" width="0" style="24" hidden="1" customWidth="1"/>
    <col min="15873" max="15873" width="51.125" style="24" customWidth="1"/>
    <col min="15874" max="15876" width="14.75" style="24" customWidth="1"/>
    <col min="15877" max="16126" width="9" style="24"/>
    <col min="16127" max="16128" width="0" style="24" hidden="1" customWidth="1"/>
    <col min="16129" max="16129" width="51.125" style="24" customWidth="1"/>
    <col min="16130" max="16132" width="14.75" style="24" customWidth="1"/>
    <col min="16133" max="16384" width="9" style="24"/>
  </cols>
  <sheetData>
    <row r="1" spans="1:7" s="38" customFormat="1" ht="36" customHeight="1">
      <c r="A1" s="35"/>
      <c r="B1" s="36"/>
      <c r="C1" s="37" t="s">
        <v>203</v>
      </c>
      <c r="D1" s="35"/>
    </row>
    <row r="2" spans="1:7" s="38" customFormat="1" ht="37.5" customHeight="1">
      <c r="A2" s="35"/>
      <c r="B2" s="286" t="s">
        <v>659</v>
      </c>
      <c r="C2" s="287"/>
      <c r="D2" s="287"/>
      <c r="E2" s="287"/>
      <c r="F2" s="287"/>
      <c r="G2" s="287"/>
    </row>
    <row r="3" spans="1:7" s="38" customFormat="1" ht="28.9" customHeight="1">
      <c r="A3" s="35"/>
      <c r="B3" s="285"/>
      <c r="C3" s="285"/>
      <c r="D3" s="62"/>
      <c r="G3" s="62" t="s">
        <v>0</v>
      </c>
    </row>
    <row r="4" spans="1:7" s="42" customFormat="1" ht="34.15" customHeight="1">
      <c r="A4" s="39"/>
      <c r="B4" s="40"/>
      <c r="C4" s="41" t="s">
        <v>38</v>
      </c>
      <c r="D4" s="161" t="s">
        <v>147</v>
      </c>
      <c r="E4" s="161" t="s">
        <v>148</v>
      </c>
      <c r="F4" s="161" t="s">
        <v>190</v>
      </c>
      <c r="G4" s="162" t="s">
        <v>191</v>
      </c>
    </row>
    <row r="5" spans="1:7" s="42" customFormat="1" ht="39" customHeight="1">
      <c r="A5" s="39"/>
      <c r="B5" s="40"/>
      <c r="C5" s="43" t="s">
        <v>39</v>
      </c>
      <c r="D5" s="44"/>
      <c r="E5" s="163"/>
      <c r="F5" s="163"/>
      <c r="G5" s="163"/>
    </row>
    <row r="6" spans="1:7" s="42" customFormat="1" ht="39" customHeight="1">
      <c r="A6" s="39"/>
      <c r="B6" s="40"/>
      <c r="C6" s="45" t="s">
        <v>60</v>
      </c>
      <c r="D6" s="44"/>
      <c r="E6" s="163"/>
      <c r="F6" s="163"/>
      <c r="G6" s="163"/>
    </row>
    <row r="7" spans="1:7" s="42" customFormat="1" ht="39" customHeight="1">
      <c r="A7" s="39"/>
      <c r="B7" s="40"/>
      <c r="C7" s="45" t="s">
        <v>40</v>
      </c>
      <c r="D7" s="44"/>
      <c r="E7" s="163"/>
      <c r="F7" s="163"/>
      <c r="G7" s="163"/>
    </row>
    <row r="8" spans="1:7" s="42" customFormat="1" ht="39" customHeight="1">
      <c r="A8" s="39"/>
      <c r="B8" s="40"/>
      <c r="C8" s="45" t="s">
        <v>41</v>
      </c>
      <c r="D8" s="44"/>
      <c r="E8" s="163"/>
      <c r="F8" s="163"/>
      <c r="G8" s="163"/>
    </row>
    <row r="9" spans="1:7" s="42" customFormat="1" ht="39" customHeight="1">
      <c r="A9" s="39"/>
      <c r="B9" s="40"/>
      <c r="C9" s="45" t="s">
        <v>42</v>
      </c>
      <c r="D9" s="44"/>
      <c r="E9" s="163"/>
      <c r="F9" s="163"/>
      <c r="G9" s="163"/>
    </row>
    <row r="10" spans="1:7" s="42" customFormat="1" ht="39" customHeight="1">
      <c r="A10" s="39"/>
      <c r="B10" s="40"/>
      <c r="C10" s="45" t="s">
        <v>43</v>
      </c>
      <c r="D10" s="44"/>
      <c r="E10" s="163"/>
      <c r="F10" s="163"/>
      <c r="G10" s="163"/>
    </row>
    <row r="11" spans="1:7" s="42" customFormat="1" ht="39" customHeight="1">
      <c r="A11" s="39"/>
      <c r="B11" s="40"/>
      <c r="C11" s="45" t="s">
        <v>44</v>
      </c>
      <c r="D11" s="44"/>
      <c r="E11" s="163"/>
      <c r="F11" s="163"/>
      <c r="G11" s="163"/>
    </row>
    <row r="12" spans="1:7" s="42" customFormat="1" ht="39" customHeight="1">
      <c r="A12" s="39"/>
      <c r="B12" s="40"/>
      <c r="C12" s="45" t="s">
        <v>45</v>
      </c>
      <c r="D12" s="44"/>
      <c r="E12" s="163"/>
      <c r="F12" s="163"/>
      <c r="G12" s="163"/>
    </row>
    <row r="13" spans="1:7" s="42" customFormat="1" ht="39" customHeight="1">
      <c r="A13" s="39"/>
      <c r="B13" s="40"/>
      <c r="C13" s="45" t="s">
        <v>46</v>
      </c>
      <c r="D13" s="44"/>
      <c r="E13" s="163"/>
      <c r="F13" s="163"/>
      <c r="G13" s="163"/>
    </row>
    <row r="14" spans="1:7" s="42" customFormat="1" ht="39" customHeight="1">
      <c r="A14" s="39"/>
      <c r="B14" s="40"/>
      <c r="C14" s="45" t="s">
        <v>47</v>
      </c>
      <c r="D14" s="44"/>
      <c r="E14" s="163"/>
      <c r="F14" s="163"/>
      <c r="G14" s="163"/>
    </row>
    <row r="15" spans="1:7" s="42" customFormat="1" ht="39" customHeight="1">
      <c r="A15" s="39"/>
      <c r="B15" s="40"/>
      <c r="C15" s="45" t="s">
        <v>48</v>
      </c>
      <c r="D15" s="44"/>
      <c r="E15" s="163"/>
      <c r="F15" s="163"/>
      <c r="G15" s="163"/>
    </row>
    <row r="16" spans="1:7" s="42" customFormat="1" ht="39" customHeight="1">
      <c r="A16" s="39"/>
      <c r="B16" s="40"/>
      <c r="C16" s="45" t="s">
        <v>49</v>
      </c>
      <c r="D16" s="44"/>
      <c r="E16" s="163"/>
      <c r="F16" s="163"/>
      <c r="G16" s="163"/>
    </row>
    <row r="17" spans="1:7" s="42" customFormat="1" ht="39" customHeight="1">
      <c r="A17" s="39"/>
      <c r="B17" s="40"/>
      <c r="C17" s="45" t="s">
        <v>50</v>
      </c>
      <c r="D17" s="44"/>
      <c r="E17" s="163"/>
      <c r="F17" s="163"/>
      <c r="G17" s="163"/>
    </row>
    <row r="18" spans="1:7" s="42" customFormat="1" ht="39" customHeight="1">
      <c r="A18" s="39"/>
      <c r="B18" s="40"/>
      <c r="C18" s="45" t="s">
        <v>51</v>
      </c>
      <c r="D18" s="44"/>
      <c r="E18" s="163"/>
      <c r="F18" s="163"/>
      <c r="G18" s="163"/>
    </row>
    <row r="19" spans="1:7" s="42" customFormat="1" ht="39" customHeight="1">
      <c r="A19" s="39"/>
      <c r="B19" s="40"/>
      <c r="C19" s="45" t="s">
        <v>52</v>
      </c>
      <c r="D19" s="44"/>
      <c r="E19" s="163"/>
      <c r="F19" s="163"/>
      <c r="G19" s="163"/>
    </row>
    <row r="20" spans="1:7" s="42" customFormat="1" ht="39" customHeight="1">
      <c r="A20" s="39"/>
      <c r="B20" s="40"/>
      <c r="C20" s="45" t="s">
        <v>53</v>
      </c>
      <c r="D20" s="44"/>
      <c r="E20" s="163"/>
      <c r="F20" s="163"/>
      <c r="G20" s="163"/>
    </row>
    <row r="21" spans="1:7" s="42" customFormat="1" ht="39" customHeight="1">
      <c r="A21" s="39"/>
      <c r="B21" s="40"/>
      <c r="C21" s="46" t="s">
        <v>54</v>
      </c>
      <c r="D21" s="44"/>
      <c r="E21" s="163"/>
      <c r="F21" s="163"/>
      <c r="G21" s="163"/>
    </row>
    <row r="22" spans="1:7" s="42" customFormat="1" ht="39" customHeight="1">
      <c r="A22" s="39"/>
      <c r="B22" s="40"/>
      <c r="C22" s="45" t="s">
        <v>55</v>
      </c>
      <c r="D22" s="44"/>
      <c r="E22" s="163"/>
      <c r="F22" s="163"/>
      <c r="G22" s="163"/>
    </row>
    <row r="23" spans="1:7" s="42" customFormat="1" ht="39" customHeight="1">
      <c r="A23" s="39"/>
      <c r="B23" s="40"/>
      <c r="C23" s="45" t="s">
        <v>56</v>
      </c>
      <c r="D23" s="44"/>
      <c r="E23" s="163"/>
      <c r="F23" s="163"/>
      <c r="G23" s="163"/>
    </row>
    <row r="24" spans="1:7" s="42" customFormat="1" ht="39" customHeight="1">
      <c r="A24" s="39"/>
      <c r="B24" s="40"/>
      <c r="C24" s="45" t="s">
        <v>57</v>
      </c>
      <c r="D24" s="44"/>
      <c r="E24" s="163"/>
      <c r="F24" s="163"/>
      <c r="G24" s="163"/>
    </row>
    <row r="25" spans="1:7" s="42" customFormat="1" ht="39" customHeight="1">
      <c r="A25" s="39"/>
      <c r="B25" s="40"/>
      <c r="C25" s="45" t="s">
        <v>58</v>
      </c>
      <c r="D25" s="44"/>
      <c r="E25" s="163"/>
      <c r="F25" s="163"/>
      <c r="G25" s="163"/>
    </row>
    <row r="26" spans="1:7" s="42" customFormat="1" ht="39" customHeight="1">
      <c r="A26" s="39"/>
      <c r="B26" s="40"/>
      <c r="C26" s="45" t="s">
        <v>59</v>
      </c>
      <c r="D26" s="44"/>
      <c r="E26" s="163"/>
      <c r="F26" s="163"/>
      <c r="G26" s="163"/>
    </row>
  </sheetData>
  <mergeCells count="2">
    <mergeCell ref="B3:C3"/>
    <mergeCell ref="B2:G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6" firstPageNumber="126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14"/>
  <sheetViews>
    <sheetView zoomScale="85" zoomScaleNormal="85" workbookViewId="0">
      <selection activeCell="C6" sqref="C6"/>
    </sheetView>
  </sheetViews>
  <sheetFormatPr defaultColWidth="48.375" defaultRowHeight="13.5"/>
  <cols>
    <col min="1" max="16384" width="48.375" style="52"/>
  </cols>
  <sheetData>
    <row r="1" spans="1:2" ht="34.9" customHeight="1">
      <c r="A1" s="50" t="s">
        <v>204</v>
      </c>
      <c r="B1" s="51"/>
    </row>
    <row r="2" spans="1:2" ht="52.9" customHeight="1">
      <c r="A2" s="288" t="s">
        <v>660</v>
      </c>
      <c r="B2" s="288"/>
    </row>
    <row r="3" spans="1:2" ht="31.15" customHeight="1">
      <c r="A3" s="53"/>
      <c r="B3" s="54" t="s">
        <v>61</v>
      </c>
    </row>
    <row r="4" spans="1:2" ht="105" customHeight="1">
      <c r="A4" s="55" t="s">
        <v>62</v>
      </c>
      <c r="B4" s="55" t="s">
        <v>63</v>
      </c>
    </row>
    <row r="5" spans="1:2" ht="105" customHeight="1">
      <c r="A5" s="56" t="s">
        <v>661</v>
      </c>
      <c r="B5" s="257">
        <v>10.2803</v>
      </c>
    </row>
    <row r="6" spans="1:2" ht="105" customHeight="1">
      <c r="A6" s="56" t="s">
        <v>662</v>
      </c>
      <c r="B6" s="257">
        <v>2.87</v>
      </c>
    </row>
    <row r="7" spans="1:2" ht="105" customHeight="1">
      <c r="A7" s="56" t="s">
        <v>663</v>
      </c>
      <c r="B7" s="257">
        <v>0.40710000000000002</v>
      </c>
    </row>
    <row r="8" spans="1:2" ht="105" customHeight="1">
      <c r="A8" s="57" t="s">
        <v>64</v>
      </c>
      <c r="B8" s="258">
        <v>7.1000000000000004E-3</v>
      </c>
    </row>
    <row r="9" spans="1:2" ht="105" customHeight="1">
      <c r="A9" s="56" t="s">
        <v>664</v>
      </c>
      <c r="B9" s="259">
        <f>B5+B6-B7</f>
        <v>12.743200000000002</v>
      </c>
    </row>
    <row r="10" spans="1:2" ht="14.25">
      <c r="A10" s="58" t="s">
        <v>65</v>
      </c>
      <c r="B10" s="59"/>
    </row>
    <row r="11" spans="1:2" ht="14.25">
      <c r="A11" s="60"/>
      <c r="B11" s="59"/>
    </row>
    <row r="12" spans="1:2" ht="14.25">
      <c r="A12" s="61"/>
      <c r="B12" s="59"/>
    </row>
    <row r="13" spans="1:2">
      <c r="A13" s="51"/>
      <c r="B13" s="51"/>
    </row>
    <row r="14" spans="1:2">
      <c r="A14" s="51"/>
      <c r="B14" s="51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6" firstPageNumber="12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D22"/>
  <sheetViews>
    <sheetView topLeftCell="A16" zoomScale="85" zoomScaleNormal="85" workbookViewId="0">
      <selection activeCell="E22" sqref="E22"/>
    </sheetView>
  </sheetViews>
  <sheetFormatPr defaultColWidth="43.875" defaultRowHeight="14.25"/>
  <cols>
    <col min="1" max="1" width="54.625" style="63" customWidth="1"/>
    <col min="2" max="2" width="18.375" style="63" customWidth="1"/>
    <col min="3" max="3" width="19.5" style="63" customWidth="1"/>
    <col min="4" max="4" width="20.125" style="63" customWidth="1"/>
    <col min="5" max="16384" width="43.875" style="63"/>
  </cols>
  <sheetData>
    <row r="1" spans="1:4" s="6" customFormat="1" ht="27" customHeight="1">
      <c r="A1" s="4" t="s">
        <v>205</v>
      </c>
      <c r="B1" s="5"/>
    </row>
    <row r="2" spans="1:4" ht="45.6" customHeight="1">
      <c r="A2" s="289" t="s">
        <v>676</v>
      </c>
      <c r="B2" s="290"/>
      <c r="C2" s="290"/>
      <c r="D2" s="290"/>
    </row>
    <row r="3" spans="1:4" s="64" customFormat="1" ht="23.45" customHeight="1">
      <c r="B3" s="65"/>
      <c r="D3" s="65" t="s">
        <v>0</v>
      </c>
    </row>
    <row r="4" spans="1:4" s="64" customFormat="1" ht="36.6" customHeight="1">
      <c r="A4" s="66" t="s">
        <v>66</v>
      </c>
      <c r="B4" s="1" t="s">
        <v>147</v>
      </c>
      <c r="C4" s="1" t="s">
        <v>148</v>
      </c>
      <c r="D4" s="134" t="s">
        <v>677</v>
      </c>
    </row>
    <row r="5" spans="1:4" s="64" customFormat="1" ht="58.15" customHeight="1">
      <c r="A5" s="67" t="s">
        <v>678</v>
      </c>
      <c r="B5" s="68"/>
      <c r="C5" s="164"/>
      <c r="D5" s="164"/>
    </row>
    <row r="6" spans="1:4" s="64" customFormat="1" ht="58.15" customHeight="1">
      <c r="A6" s="67" t="s">
        <v>679</v>
      </c>
      <c r="B6" s="69"/>
      <c r="C6" s="164"/>
      <c r="D6" s="164"/>
    </row>
    <row r="7" spans="1:4" s="64" customFormat="1" ht="58.15" customHeight="1">
      <c r="A7" s="67" t="s">
        <v>680</v>
      </c>
      <c r="B7" s="69">
        <v>19</v>
      </c>
      <c r="C7" s="69">
        <v>19</v>
      </c>
      <c r="D7" s="164"/>
    </row>
    <row r="8" spans="1:4" s="70" customFormat="1" ht="58.15" customHeight="1">
      <c r="A8" s="67" t="s">
        <v>681</v>
      </c>
      <c r="B8" s="69"/>
      <c r="C8" s="69"/>
      <c r="D8" s="165"/>
    </row>
    <row r="9" spans="1:4" s="64" customFormat="1" ht="58.15" customHeight="1">
      <c r="A9" s="67" t="s">
        <v>682</v>
      </c>
      <c r="B9" s="69">
        <v>200</v>
      </c>
      <c r="C9" s="69"/>
      <c r="D9" s="218">
        <f>(C9-B9)/B9</f>
        <v>-1</v>
      </c>
    </row>
    <row r="10" spans="1:4" s="64" customFormat="1" ht="58.15" customHeight="1">
      <c r="A10" s="67" t="s">
        <v>683</v>
      </c>
      <c r="B10" s="69">
        <v>1991</v>
      </c>
      <c r="C10" s="69">
        <v>1991</v>
      </c>
      <c r="D10" s="164"/>
    </row>
    <row r="11" spans="1:4" s="64" customFormat="1" ht="58.15" customHeight="1">
      <c r="A11" s="67" t="s">
        <v>684</v>
      </c>
      <c r="B11" s="69">
        <v>395</v>
      </c>
      <c r="C11" s="69">
        <v>395</v>
      </c>
      <c r="D11" s="164"/>
    </row>
    <row r="12" spans="1:4" s="64" customFormat="1" ht="58.15" customHeight="1">
      <c r="A12" s="67" t="s">
        <v>685</v>
      </c>
      <c r="B12" s="69">
        <v>47981</v>
      </c>
      <c r="C12" s="69">
        <v>47981</v>
      </c>
      <c r="D12" s="164"/>
    </row>
    <row r="13" spans="1:4" s="64" customFormat="1" ht="58.15" customHeight="1">
      <c r="A13" s="67" t="s">
        <v>686</v>
      </c>
      <c r="B13" s="69"/>
      <c r="C13" s="69"/>
      <c r="D13" s="164"/>
    </row>
    <row r="14" spans="1:4" s="64" customFormat="1" ht="58.15" customHeight="1">
      <c r="A14" s="67" t="s">
        <v>687</v>
      </c>
      <c r="B14" s="69"/>
      <c r="C14" s="69"/>
      <c r="D14" s="164"/>
    </row>
    <row r="15" spans="1:4" s="64" customFormat="1" ht="58.15" customHeight="1">
      <c r="A15" s="67" t="s">
        <v>688</v>
      </c>
      <c r="B15" s="69">
        <v>500</v>
      </c>
      <c r="C15" s="69">
        <v>500</v>
      </c>
      <c r="D15" s="164"/>
    </row>
    <row r="16" spans="1:4" s="64" customFormat="1" ht="58.15" customHeight="1">
      <c r="A16" s="67" t="s">
        <v>689</v>
      </c>
      <c r="B16" s="69"/>
      <c r="C16" s="69"/>
      <c r="D16" s="164"/>
    </row>
    <row r="17" spans="1:4" s="64" customFormat="1" ht="58.15" customHeight="1">
      <c r="A17" s="67" t="s">
        <v>690</v>
      </c>
      <c r="B17" s="69"/>
      <c r="C17" s="69"/>
      <c r="D17" s="164"/>
    </row>
    <row r="18" spans="1:4" s="64" customFormat="1" ht="58.15" customHeight="1">
      <c r="A18" s="67" t="s">
        <v>691</v>
      </c>
      <c r="B18" s="69"/>
      <c r="C18" s="69"/>
      <c r="D18" s="164"/>
    </row>
    <row r="19" spans="1:4" s="64" customFormat="1" ht="58.15" customHeight="1">
      <c r="A19" s="67" t="s">
        <v>692</v>
      </c>
      <c r="B19" s="69">
        <v>480</v>
      </c>
      <c r="C19" s="69">
        <v>480</v>
      </c>
      <c r="D19" s="164"/>
    </row>
    <row r="20" spans="1:4" s="64" customFormat="1" ht="58.15" customHeight="1">
      <c r="A20" s="67" t="s">
        <v>693</v>
      </c>
      <c r="B20" s="69"/>
      <c r="C20" s="69"/>
      <c r="D20" s="164"/>
    </row>
    <row r="21" spans="1:4" s="64" customFormat="1" ht="58.15" customHeight="1">
      <c r="A21" s="67" t="s">
        <v>694</v>
      </c>
      <c r="B21" s="69"/>
      <c r="C21" s="69"/>
      <c r="D21" s="164"/>
    </row>
    <row r="22" spans="1:4" s="64" customFormat="1" ht="58.15" customHeight="1">
      <c r="A22" s="71" t="s">
        <v>695</v>
      </c>
      <c r="B22" s="72">
        <f>SUM(B5:B21)</f>
        <v>51566</v>
      </c>
      <c r="C22" s="72">
        <f>SUM(C5:C21)</f>
        <v>51366</v>
      </c>
      <c r="D22" s="164"/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0" firstPageNumber="126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D50"/>
  <sheetViews>
    <sheetView showZeros="0" tabSelected="1" zoomScaleNormal="100" workbookViewId="0">
      <selection activeCell="D12" sqref="D12"/>
    </sheetView>
  </sheetViews>
  <sheetFormatPr defaultColWidth="50.75" defaultRowHeight="14.25"/>
  <cols>
    <col min="1" max="1" width="55.125" style="74" customWidth="1"/>
    <col min="2" max="2" width="14.625" style="74" customWidth="1"/>
    <col min="3" max="3" width="16.75" style="74" customWidth="1"/>
    <col min="4" max="4" width="15.5" style="74" customWidth="1"/>
    <col min="5" max="16384" width="50.75" style="74"/>
  </cols>
  <sheetData>
    <row r="1" spans="1:4">
      <c r="A1" s="166" t="s">
        <v>206</v>
      </c>
      <c r="B1" s="73"/>
    </row>
    <row r="2" spans="1:4" ht="36.6" customHeight="1">
      <c r="A2" s="289" t="s">
        <v>696</v>
      </c>
      <c r="B2" s="290"/>
      <c r="C2" s="290"/>
      <c r="D2" s="290"/>
    </row>
    <row r="3" spans="1:4" ht="36.6" customHeight="1">
      <c r="A3" s="75"/>
      <c r="B3" s="76"/>
      <c r="D3" s="76" t="s">
        <v>32</v>
      </c>
    </row>
    <row r="4" spans="1:4" ht="26.25" customHeight="1">
      <c r="A4" s="77" t="s">
        <v>68</v>
      </c>
      <c r="B4" s="1" t="s">
        <v>147</v>
      </c>
      <c r="C4" s="1" t="s">
        <v>148</v>
      </c>
      <c r="D4" s="134" t="s">
        <v>697</v>
      </c>
    </row>
    <row r="5" spans="1:4" ht="26.25" customHeight="1">
      <c r="A5" s="300" t="s">
        <v>893</v>
      </c>
      <c r="B5" s="1"/>
      <c r="C5" s="1">
        <v>1</v>
      </c>
      <c r="D5" s="301"/>
    </row>
    <row r="6" spans="1:4" ht="26.25" customHeight="1">
      <c r="A6" s="302" t="s">
        <v>894</v>
      </c>
      <c r="B6" s="1"/>
      <c r="C6" s="303">
        <v>1</v>
      </c>
      <c r="D6" s="301"/>
    </row>
    <row r="7" spans="1:4" ht="26.25" customHeight="1">
      <c r="A7" s="222" t="s">
        <v>895</v>
      </c>
      <c r="B7" s="1"/>
      <c r="C7" s="303">
        <v>1</v>
      </c>
      <c r="D7" s="301"/>
    </row>
    <row r="8" spans="1:4" ht="26.25" customHeight="1">
      <c r="A8" s="300" t="s">
        <v>896</v>
      </c>
      <c r="B8" s="1"/>
      <c r="C8" s="1">
        <v>214</v>
      </c>
      <c r="D8" s="301"/>
    </row>
    <row r="9" spans="1:4" ht="26.25" customHeight="1">
      <c r="A9" s="302" t="s">
        <v>897</v>
      </c>
      <c r="B9" s="1"/>
      <c r="C9" s="303">
        <v>214</v>
      </c>
      <c r="D9" s="301"/>
    </row>
    <row r="10" spans="1:4" ht="26.25" customHeight="1">
      <c r="A10" s="222" t="s">
        <v>898</v>
      </c>
      <c r="B10" s="1"/>
      <c r="C10" s="303">
        <v>210</v>
      </c>
      <c r="D10" s="301"/>
    </row>
    <row r="11" spans="1:4" ht="26.25" customHeight="1">
      <c r="A11" s="222" t="s">
        <v>924</v>
      </c>
      <c r="B11" s="1"/>
      <c r="C11" s="303">
        <v>4</v>
      </c>
      <c r="D11" s="301"/>
    </row>
    <row r="12" spans="1:4" ht="26.25" customHeight="1">
      <c r="A12" s="304" t="s">
        <v>899</v>
      </c>
      <c r="B12" s="219">
        <f>B13+B18+B20+B22+B23+B26</f>
        <v>49547</v>
      </c>
      <c r="C12" s="1">
        <v>72634</v>
      </c>
      <c r="D12" s="305">
        <v>0.46596161220659171</v>
      </c>
    </row>
    <row r="13" spans="1:4" ht="26.25" customHeight="1">
      <c r="A13" s="220" t="s">
        <v>900</v>
      </c>
      <c r="B13" s="221">
        <f>SUM(B14:B16)</f>
        <v>45981</v>
      </c>
      <c r="C13" s="303">
        <v>68144</v>
      </c>
      <c r="D13" s="301">
        <v>0.4820034362019095</v>
      </c>
    </row>
    <row r="14" spans="1:4" ht="26.25" customHeight="1">
      <c r="A14" s="222" t="s">
        <v>698</v>
      </c>
      <c r="B14" s="223">
        <v>40681</v>
      </c>
      <c r="C14" s="303">
        <v>41046</v>
      </c>
      <c r="D14" s="301">
        <v>8.9722474865416291E-3</v>
      </c>
    </row>
    <row r="15" spans="1:4" ht="26.25" customHeight="1">
      <c r="A15" s="222" t="s">
        <v>699</v>
      </c>
      <c r="B15" s="223">
        <v>5100</v>
      </c>
      <c r="C15" s="303">
        <v>6945</v>
      </c>
      <c r="D15" s="301">
        <v>0.36176470588235293</v>
      </c>
    </row>
    <row r="16" spans="1:4" ht="26.25" customHeight="1">
      <c r="A16" s="222" t="s">
        <v>700</v>
      </c>
      <c r="B16" s="223">
        <v>200</v>
      </c>
      <c r="C16" s="303">
        <v>200</v>
      </c>
      <c r="D16" s="301">
        <v>0</v>
      </c>
    </row>
    <row r="17" spans="1:4" ht="26.25" customHeight="1">
      <c r="A17" s="222" t="s">
        <v>901</v>
      </c>
      <c r="B17" s="223"/>
      <c r="C17" s="303">
        <v>19953</v>
      </c>
      <c r="D17" s="301"/>
    </row>
    <row r="18" spans="1:4" ht="26.25" customHeight="1">
      <c r="A18" s="220" t="s">
        <v>902</v>
      </c>
      <c r="B18" s="221">
        <f>SUM(B19:B19)</f>
        <v>200</v>
      </c>
      <c r="C18" s="303">
        <v>0</v>
      </c>
      <c r="D18" s="301">
        <v>-1</v>
      </c>
    </row>
    <row r="19" spans="1:4" ht="26.25" customHeight="1">
      <c r="A19" s="222" t="s">
        <v>701</v>
      </c>
      <c r="B19" s="224">
        <v>200</v>
      </c>
      <c r="C19" s="303">
        <v>0</v>
      </c>
      <c r="D19" s="301">
        <v>-1</v>
      </c>
    </row>
    <row r="20" spans="1:4" ht="26.25" customHeight="1">
      <c r="A20" s="220" t="s">
        <v>903</v>
      </c>
      <c r="B20" s="221">
        <f>SUM(B21:B21)</f>
        <v>1991</v>
      </c>
      <c r="C20" s="303">
        <v>2405</v>
      </c>
      <c r="D20" s="301">
        <v>0.20793571069814162</v>
      </c>
    </row>
    <row r="21" spans="1:4" ht="26.25" customHeight="1">
      <c r="A21" s="222" t="s">
        <v>702</v>
      </c>
      <c r="B21" s="224">
        <v>1991</v>
      </c>
      <c r="C21" s="303">
        <v>2405</v>
      </c>
      <c r="D21" s="301">
        <v>0.20793571069814162</v>
      </c>
    </row>
    <row r="22" spans="1:4" ht="26.25" customHeight="1">
      <c r="A22" s="220" t="s">
        <v>904</v>
      </c>
      <c r="B22" s="221">
        <v>395</v>
      </c>
      <c r="C22" s="303">
        <v>509</v>
      </c>
      <c r="D22" s="301">
        <v>0.28860759493670884</v>
      </c>
    </row>
    <row r="23" spans="1:4" ht="26.25" customHeight="1">
      <c r="A23" s="220" t="s">
        <v>905</v>
      </c>
      <c r="B23" s="221">
        <f>SUM(B24:B25)</f>
        <v>500</v>
      </c>
      <c r="C23" s="303">
        <v>848</v>
      </c>
      <c r="D23" s="301">
        <v>0.69599999999999995</v>
      </c>
    </row>
    <row r="24" spans="1:4" ht="26.25" customHeight="1">
      <c r="A24" s="222" t="s">
        <v>703</v>
      </c>
      <c r="B24" s="224">
        <v>200</v>
      </c>
      <c r="C24" s="303">
        <v>200</v>
      </c>
      <c r="D24" s="301">
        <v>0</v>
      </c>
    </row>
    <row r="25" spans="1:4" ht="26.25" customHeight="1">
      <c r="A25" s="222" t="s">
        <v>704</v>
      </c>
      <c r="B25" s="224">
        <v>300</v>
      </c>
      <c r="C25" s="303">
        <v>648</v>
      </c>
      <c r="D25" s="301">
        <v>1.1599999999999999</v>
      </c>
    </row>
    <row r="26" spans="1:4" ht="26.25" customHeight="1">
      <c r="A26" s="220" t="s">
        <v>906</v>
      </c>
      <c r="B26" s="223">
        <f>B27+B28</f>
        <v>480</v>
      </c>
      <c r="C26" s="303">
        <v>728</v>
      </c>
      <c r="D26" s="301">
        <v>0.51666666666666672</v>
      </c>
    </row>
    <row r="27" spans="1:4" ht="26.25" customHeight="1">
      <c r="A27" s="222" t="s">
        <v>907</v>
      </c>
      <c r="B27" s="224">
        <v>465</v>
      </c>
      <c r="C27" s="303">
        <v>713</v>
      </c>
      <c r="D27" s="301">
        <v>0.53333333333333333</v>
      </c>
    </row>
    <row r="28" spans="1:4" ht="26.25" customHeight="1">
      <c r="A28" s="222" t="s">
        <v>908</v>
      </c>
      <c r="B28" s="224">
        <v>15</v>
      </c>
      <c r="C28" s="303">
        <v>15</v>
      </c>
      <c r="D28" s="301">
        <v>0</v>
      </c>
    </row>
    <row r="29" spans="1:4" ht="26.25" customHeight="1">
      <c r="A29" s="225" t="s">
        <v>909</v>
      </c>
      <c r="B29" s="224"/>
      <c r="C29" s="1">
        <v>245</v>
      </c>
      <c r="D29" s="301"/>
    </row>
    <row r="30" spans="1:4" ht="26.25" customHeight="1">
      <c r="A30" s="227" t="s">
        <v>910</v>
      </c>
      <c r="B30" s="224"/>
      <c r="C30" s="303">
        <v>245</v>
      </c>
      <c r="D30" s="301"/>
    </row>
    <row r="31" spans="1:4" ht="26.25" customHeight="1">
      <c r="A31" s="227" t="s">
        <v>911</v>
      </c>
      <c r="B31" s="224"/>
      <c r="C31" s="303">
        <v>245</v>
      </c>
      <c r="D31" s="301"/>
    </row>
    <row r="32" spans="1:4" ht="26.25" customHeight="1">
      <c r="A32" s="225" t="s">
        <v>912</v>
      </c>
      <c r="B32" s="226">
        <f>B33</f>
        <v>19</v>
      </c>
      <c r="C32" s="1">
        <v>19</v>
      </c>
      <c r="D32" s="301">
        <v>0</v>
      </c>
    </row>
    <row r="33" spans="1:4" ht="26.25" customHeight="1">
      <c r="A33" s="227" t="s">
        <v>913</v>
      </c>
      <c r="B33" s="221">
        <f>SUM(B34:B34)</f>
        <v>19</v>
      </c>
      <c r="C33" s="303">
        <v>19</v>
      </c>
      <c r="D33" s="301">
        <v>0</v>
      </c>
    </row>
    <row r="34" spans="1:4" ht="26.25" customHeight="1">
      <c r="A34" s="306" t="s">
        <v>705</v>
      </c>
      <c r="B34" s="224">
        <v>19</v>
      </c>
      <c r="C34" s="303">
        <v>19</v>
      </c>
      <c r="D34" s="301">
        <v>0</v>
      </c>
    </row>
    <row r="35" spans="1:4" ht="26.25" customHeight="1">
      <c r="A35" s="225" t="s">
        <v>914</v>
      </c>
      <c r="B35" s="224"/>
      <c r="C35" s="1">
        <v>1430</v>
      </c>
      <c r="D35" s="301"/>
    </row>
    <row r="36" spans="1:4" ht="26.25" customHeight="1">
      <c r="A36" s="307" t="s">
        <v>915</v>
      </c>
      <c r="B36" s="224"/>
      <c r="C36" s="303">
        <v>1430</v>
      </c>
      <c r="D36" s="301"/>
    </row>
    <row r="37" spans="1:4" ht="26.25" customHeight="1">
      <c r="A37" s="307" t="s">
        <v>916</v>
      </c>
      <c r="B37" s="224"/>
      <c r="C37" s="303">
        <v>817</v>
      </c>
      <c r="D37" s="301"/>
    </row>
    <row r="38" spans="1:4" ht="26.25" customHeight="1">
      <c r="A38" s="307" t="s">
        <v>917</v>
      </c>
      <c r="B38" s="224"/>
      <c r="C38" s="303">
        <v>57</v>
      </c>
      <c r="D38" s="301"/>
    </row>
    <row r="39" spans="1:4" ht="26.25" customHeight="1">
      <c r="A39" s="307" t="s">
        <v>918</v>
      </c>
      <c r="B39" s="224"/>
      <c r="C39" s="303">
        <v>56</v>
      </c>
      <c r="D39" s="301"/>
    </row>
    <row r="40" spans="1:4" ht="26.25" customHeight="1">
      <c r="A40" s="307" t="s">
        <v>919</v>
      </c>
      <c r="B40" s="224"/>
      <c r="C40" s="303">
        <v>61</v>
      </c>
      <c r="D40" s="301"/>
    </row>
    <row r="41" spans="1:4" ht="26.25" customHeight="1">
      <c r="A41" s="307" t="s">
        <v>920</v>
      </c>
      <c r="B41" s="224"/>
      <c r="C41" s="303">
        <v>165</v>
      </c>
      <c r="D41" s="301"/>
    </row>
    <row r="42" spans="1:4" ht="26.25" customHeight="1">
      <c r="A42" s="307" t="s">
        <v>921</v>
      </c>
      <c r="B42" s="224"/>
      <c r="C42" s="303">
        <v>274</v>
      </c>
      <c r="D42" s="301"/>
    </row>
    <row r="43" spans="1:4" ht="26.25" customHeight="1">
      <c r="A43" s="228" t="s">
        <v>922</v>
      </c>
      <c r="B43" s="229">
        <v>2000</v>
      </c>
      <c r="C43" s="1">
        <v>2000</v>
      </c>
      <c r="D43" s="301"/>
    </row>
    <row r="44" spans="1:4" ht="26.25" customHeight="1">
      <c r="A44" s="230" t="s">
        <v>923</v>
      </c>
      <c r="B44" s="224">
        <v>2000</v>
      </c>
      <c r="C44" s="303">
        <v>2000</v>
      </c>
      <c r="D44" s="301"/>
    </row>
    <row r="45" spans="1:4" ht="26.25" customHeight="1">
      <c r="A45" s="230" t="s">
        <v>706</v>
      </c>
      <c r="B45" s="224">
        <v>2000</v>
      </c>
      <c r="C45" s="303">
        <v>2000</v>
      </c>
      <c r="D45" s="301"/>
    </row>
    <row r="46" spans="1:4" ht="26.25" customHeight="1">
      <c r="A46" s="231" t="s">
        <v>69</v>
      </c>
      <c r="B46" s="226">
        <f>B12+B32+B43</f>
        <v>51566</v>
      </c>
      <c r="C46" s="226">
        <v>76543</v>
      </c>
      <c r="D46" s="305">
        <v>0.48436954582476827</v>
      </c>
    </row>
    <row r="47" spans="1:4" ht="93.6" customHeight="1"/>
    <row r="48" spans="1:4" ht="93.6" customHeight="1"/>
    <row r="49" ht="109.15" customHeight="1"/>
    <row r="50" ht="46.9" customHeight="1"/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65" firstPageNumber="12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</vt:i4>
      </vt:variant>
    </vt:vector>
  </HeadingPairs>
  <TitlesOfParts>
    <vt:vector size="19" baseType="lpstr">
      <vt:lpstr>38-本级一般收入</vt:lpstr>
      <vt:lpstr>39-本级一般支出</vt:lpstr>
      <vt:lpstr>40-本级一般平衡</vt:lpstr>
      <vt:lpstr>41-省对市县补助</vt:lpstr>
      <vt:lpstr>44-本级基本支出</vt:lpstr>
      <vt:lpstr>45-预算内基本建设</vt:lpstr>
      <vt:lpstr>46-一般债务余额</vt:lpstr>
      <vt:lpstr>51-本级基金收入</vt:lpstr>
      <vt:lpstr>52-本级基金支出</vt:lpstr>
      <vt:lpstr>53-本级基金平衡</vt:lpstr>
      <vt:lpstr>54-省对市县基金补助</vt:lpstr>
      <vt:lpstr>56-专项债务余额</vt:lpstr>
      <vt:lpstr>60-本级国资收入</vt:lpstr>
      <vt:lpstr>61-本级国资支出</vt:lpstr>
      <vt:lpstr>65-本级社保收入</vt:lpstr>
      <vt:lpstr>66-本级社保支出</vt:lpstr>
      <vt:lpstr>67-债务余额汇总</vt:lpstr>
      <vt:lpstr>'38-本级一般收入'!Print_Area</vt:lpstr>
      <vt:lpstr>'39-本级一般支出'!Print_Titles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2017-10-19T03:20:34Z</dcterms:modified>
</cp:coreProperties>
</file>