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'3-2'!$A$2:$F$24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<sst xmlns="http://schemas.openxmlformats.org/spreadsheetml/2006/main" count="607" uniqueCount="256">
  <si>
    <t>绵竹市残疾人联合会</t>
  </si>
  <si>
    <t>2018年部门预算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</si>
  <si>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</si>
  <si>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</si>
  <si>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</si>
  <si>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</si>
  <si>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</si>
  <si>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</si>
  <si>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</si>
  <si>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</si>
  <si>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一、社会保障和就业支出</t>
  </si>
  <si>
    <t>二、政府性基金预算拨款收入</t>
  </si>
  <si>
    <t>二、住房保障支出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</si>
  <si>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</si>
  <si>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</si>
  <si>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</si>
  <si>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</si>
  <si>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</si>
  <si>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</si>
  <si>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</si>
  <si>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</si>
  <si>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</si>
  <si>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</si>
  <si>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</si>
  <si>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</si>
  <si>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</si>
  <si>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</si>
  <si>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</si>
  <si>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</si>
  <si>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</si>
  <si>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</si>
  <si>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</si>
  <si>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</si>
  <si>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</si>
  <si>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</si>
  <si>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</si>
  <si>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</si>
  <si>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</si>
  <si>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</si>
  <si>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</si>
  <si>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</si>
  <si>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</si>
  <si>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</si>
  <si>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</si>
  <si>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</si>
  <si>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</si>
  <si>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</si>
  <si>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</si>
  <si>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</si>
  <si>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</si>
  <si>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</si>
  <si>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</si>
  <si>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</si>
  <si>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</si>
  <si>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</si>
  <si>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</si>
  <si>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</si>
  <si>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</si>
  <si>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 xml:space="preserve">  208</t>
  </si>
  <si>
    <t xml:space="preserve">  05</t>
  </si>
  <si>
    <t>611601</t>
  </si>
  <si>
    <t xml:space="preserve">      绵竹市残疾人联合会</t>
  </si>
  <si>
    <t xml:space="preserve">    机关事业单位职业年金缴费支出</t>
  </si>
  <si>
    <t>06</t>
  </si>
  <si>
    <t>11</t>
  </si>
  <si>
    <t xml:space="preserve">  残疾人事业</t>
  </si>
  <si>
    <t xml:space="preserve">    行政运行</t>
  </si>
  <si>
    <t xml:space="preserve">  11</t>
  </si>
  <si>
    <t>01</t>
  </si>
  <si>
    <t xml:space="preserve">    残疾人康复</t>
  </si>
  <si>
    <t>04</t>
  </si>
  <si>
    <t xml:space="preserve">    残疾人就业和扶贫</t>
  </si>
  <si>
    <t xml:space="preserve">    残疾人生活和护理补贴</t>
  </si>
  <si>
    <t>07</t>
  </si>
  <si>
    <t xml:space="preserve">    其他残疾人事业支出</t>
  </si>
  <si>
    <t>99</t>
  </si>
  <si>
    <t>221</t>
  </si>
  <si>
    <t>住房保障支出</t>
  </si>
  <si>
    <t>02</t>
  </si>
  <si>
    <t xml:space="preserve">  住房改革支出</t>
  </si>
  <si>
    <t xml:space="preserve">    住房公积金</t>
  </si>
  <si>
    <t xml:space="preserve">  221</t>
  </si>
  <si>
    <t xml:space="preserve">  02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</si>
  <si>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</si>
  <si>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</si>
  <si>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</si>
  <si>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</si>
  <si>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</si>
  <si>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</si>
  <si>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</si>
  <si>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</si>
  <si>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</si>
  <si>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r>
      <t>20</t>
    </r>
    <r>
      <rPr>
        <sz val="10"/>
        <rFont val="宋体"/>
        <family val="0"/>
      </rPr>
      <t>18年预算数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</si>
  <si>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</si>
  <si>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</si>
  <si>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</si>
  <si>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</si>
  <si>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</si>
  <si>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</si>
  <si>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</si>
  <si>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社会保障和就业支出</t>
  </si>
  <si>
    <t xml:space="preserve">  政府性基金预算拨款收入</t>
  </si>
  <si>
    <t xml:space="preserve">    住房保障支出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</si>
  <si>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</si>
  <si>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</si>
  <si>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</si>
  <si>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</si>
  <si>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</si>
  <si>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</si>
  <si>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</si>
  <si>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</si>
  <si>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</si>
  <si>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</si>
  <si>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</si>
  <si>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</si>
  <si>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</si>
  <si>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</si>
  <si>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</si>
  <si>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</si>
  <si>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</si>
  <si>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</si>
  <si>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</si>
  <si>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</si>
  <si>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</si>
  <si>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</si>
  <si>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</si>
  <si>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</si>
  <si>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</si>
  <si>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</si>
  <si>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其他工资和福利支出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</si>
  <si>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</si>
  <si>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</si>
  <si>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</si>
  <si>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</si>
  <si>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</si>
  <si>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</si>
  <si>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</si>
  <si>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</si>
  <si>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</si>
  <si>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</si>
  <si>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</si>
  <si>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</si>
  <si>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</si>
  <si>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</si>
  <si>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</si>
  <si>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</si>
  <si>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</si>
  <si>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被装购置</t>
  </si>
  <si>
    <t>专用燃料费</t>
  </si>
  <si>
    <t>劳务费</t>
  </si>
  <si>
    <t>委托业务费</t>
  </si>
  <si>
    <t>工会经费</t>
  </si>
  <si>
    <t>福利费</t>
  </si>
  <si>
    <t>公务用车运行费用</t>
  </si>
  <si>
    <t>其他交通费用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</si>
  <si>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</si>
  <si>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</si>
  <si>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</si>
  <si>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</si>
  <si>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</si>
  <si>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</si>
  <si>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</si>
  <si>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</si>
  <si>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</si>
  <si>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</si>
  <si>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</si>
  <si>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</si>
  <si>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</si>
  <si>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</si>
  <si>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</si>
  <si>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</si>
  <si>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</si>
  <si>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</si>
  <si>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</si>
  <si>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</si>
  <si>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</si>
  <si>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</si>
  <si>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</si>
  <si>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</si>
  <si>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</si>
  <si>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</si>
  <si>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生育保险</t>
  </si>
  <si>
    <t>失业保险</t>
  </si>
  <si>
    <t>工伤保险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</si>
  <si>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</si>
  <si>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</si>
  <si>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</si>
  <si>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</si>
  <si>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残疾人事业</t>
  </si>
  <si>
    <t xml:space="preserve">      行政运行</t>
  </si>
  <si>
    <t xml:space="preserve">        残疾人康复</t>
  </si>
  <si>
    <t xml:space="preserve">        残疾人就业和扶贫</t>
  </si>
  <si>
    <t xml:space="preserve">        残疾人生活和护理补贴</t>
  </si>
  <si>
    <t xml:space="preserve">        其他残疾人事业支出</t>
  </si>
  <si>
    <t xml:space="preserve">  住房保障支出</t>
  </si>
  <si>
    <t xml:space="preserve">    住房改革支出</t>
  </si>
  <si>
    <t xml:space="preserve">  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</si>
  <si>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</si>
  <si>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</si>
  <si>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</si>
  <si>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</si>
  <si>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</si>
  <si>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</si>
  <si>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03</t>
  </si>
  <si>
    <t>08</t>
  </si>
  <si>
    <t>09</t>
  </si>
  <si>
    <t>其他工资福利支出</t>
  </si>
  <si>
    <t>39</t>
  </si>
  <si>
    <t>其他交通费</t>
  </si>
  <si>
    <t>资本性支出</t>
  </si>
  <si>
    <t>表3-2</t>
  </si>
  <si>
    <t>一般公共预算项目支出预算表</t>
  </si>
  <si>
    <t>单位名称（项目）</t>
  </si>
  <si>
    <t xml:space="preserve">      残疾人事业</t>
  </si>
  <si>
    <t xml:space="preserve">        白内障手术救助</t>
  </si>
  <si>
    <t xml:space="preserve">        精神病门诊免费服药</t>
  </si>
  <si>
    <t xml:space="preserve">        康复中心运行经费</t>
  </si>
  <si>
    <t xml:space="preserve">        狂躁精神病人救助</t>
  </si>
  <si>
    <t xml:space="preserve">        听力救助项目（非民生项）</t>
  </si>
  <si>
    <t xml:space="preserve">        听力康复项目</t>
  </si>
  <si>
    <t xml:space="preserve">        疑似残疾儿童筛查费</t>
  </si>
  <si>
    <t xml:space="preserve">        残疾人扶贫解困</t>
  </si>
  <si>
    <t xml:space="preserve">        扶贫助学</t>
  </si>
  <si>
    <t xml:space="preserve">        辅具适配</t>
  </si>
  <si>
    <t xml:space="preserve">        就管所运行经费</t>
  </si>
  <si>
    <t xml:space="preserve">        居家灵活就业</t>
  </si>
  <si>
    <t xml:space="preserve">        走访慰问活动</t>
  </si>
  <si>
    <t xml:space="preserve">        重度残疾人护理补贴</t>
  </si>
  <si>
    <t xml:space="preserve">        残疾评定服务费</t>
  </si>
  <si>
    <t xml:space="preserve">        残疾人基层组织建设</t>
  </si>
  <si>
    <t xml:space="preserve">        残疾人意外保险</t>
  </si>
  <si>
    <t xml:space="preserve">        假肢安装及维修</t>
  </si>
  <si>
    <t xml:space="preserve">        居家无障碍改造</t>
  </si>
  <si>
    <t xml:space="preserve">        量体裁衣个性化服务工作经费</t>
  </si>
  <si>
    <t xml:space="preserve">        日间托养</t>
  </si>
  <si>
    <t xml:space="preserve">        瘫痪在床的一级残疾人和一户多残家庭社会补助</t>
  </si>
  <si>
    <t xml:space="preserve">        阳光家园计划居家托养</t>
  </si>
  <si>
    <t xml:space="preserve">        智慧量服经费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</si>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</sst>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  <numFmt numFmtId="178" formatCode="00"/>
    <numFmt numFmtId="179" formatCode="0000"/>
    <numFmt numFmtId="180" formatCode="0.00_);[Red]\(0.00\)"/>
    <numFmt numFmtId="181" formatCode="#,##0.00_ ;[Red]\-#,##0.00\ "/>
    <numFmt numFmtId="182" formatCode="#,##0.00_);[Red]\(#,##0.00\)"/>
    <numFmt numFmtId="183" formatCode="&quot;\&quot;#,##0.00_);\(&quot;\&quot;#,##0.00\)"/>
    <numFmt numFmtId="184" formatCode="#,##0.0000"/>
  </numFmts>
  <fonts count="4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9"/>
      <name val="宋体"/>
      <family val="0"/>
    </font>
    <font>
      <sz val="28"/>
      <name val="宋体"/>
      <family val="0"/>
    </font>
    <font>
      <b/>
      <sz val="12"/>
      <color indexed="8"/>
      <name val="黑体"/>
      <family val="3"/>
    </font>
    <font>
      <b/>
      <sz val="28"/>
      <name val="黑体"/>
      <family val="3"/>
    </font>
    <font>
      <b/>
      <sz val="2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6" fillId="0" borderId="4" applyNumberFormat="0" applyFill="0" applyAlignment="0" applyProtection="0"/>
    <xf numFmtId="0" fontId="23" fillId="8" borderId="0" applyNumberFormat="0" applyBorder="0" applyAlignment="0" applyProtection="0"/>
    <xf numFmtId="0" fontId="29" fillId="0" borderId="5" applyNumberFormat="0" applyFill="0" applyAlignment="0" applyProtection="0"/>
    <xf numFmtId="0" fontId="23" fillId="9" borderId="0" applyNumberFormat="0" applyBorder="0" applyAlignment="0" applyProtection="0"/>
    <xf numFmtId="0" fontId="33" fillId="10" borderId="6" applyNumberFormat="0" applyAlignment="0" applyProtection="0"/>
    <xf numFmtId="0" fontId="32" fillId="10" borderId="1" applyNumberFormat="0" applyAlignment="0" applyProtection="0"/>
    <xf numFmtId="0" fontId="25" fillId="11" borderId="7" applyNumberFormat="0" applyAlignment="0" applyProtection="0"/>
    <xf numFmtId="0" fontId="24" fillId="3" borderId="0" applyNumberFormat="0" applyBorder="0" applyAlignment="0" applyProtection="0"/>
    <xf numFmtId="0" fontId="23" fillId="12" borderId="0" applyNumberFormat="0" applyBorder="0" applyAlignment="0" applyProtection="0"/>
    <xf numFmtId="0" fontId="40" fillId="0" borderId="8" applyNumberFormat="0" applyFill="0" applyAlignment="0" applyProtection="0"/>
    <xf numFmtId="0" fontId="35" fillId="0" borderId="9" applyNumberFormat="0" applyFill="0" applyAlignment="0" applyProtection="0"/>
    <xf numFmtId="0" fontId="41" fillId="2" borderId="0" applyNumberFormat="0" applyBorder="0" applyAlignment="0" applyProtection="0"/>
    <xf numFmtId="0" fontId="38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24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7" fontId="4" fillId="0" borderId="0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 horizontal="center"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 applyProtection="1">
      <alignment horizontal="center" vertical="center" wrapText="1"/>
      <protection/>
    </xf>
    <xf numFmtId="177" fontId="9" fillId="0" borderId="0" xfId="0" applyNumberFormat="1" applyFont="1" applyFill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 wrapText="1"/>
    </xf>
    <xf numFmtId="1" fontId="9" fillId="0" borderId="0" xfId="0" applyNumberFormat="1" applyFont="1" applyFill="1" applyAlignment="1">
      <alignment wrapText="1"/>
    </xf>
    <xf numFmtId="180" fontId="9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13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0" fontId="2" fillId="24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181" fontId="4" fillId="24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25" applyNumberFormat="1" applyFont="1" applyFill="1" applyBorder="1" applyAlignment="1">
      <alignment horizontal="center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181" fontId="9" fillId="0" borderId="14" xfId="0" applyNumberFormat="1" applyFont="1" applyFill="1" applyBorder="1" applyAlignment="1" applyProtection="1">
      <alignment horizontal="center" vertical="center" wrapText="1"/>
      <protection/>
    </xf>
    <xf numFmtId="181" fontId="9" fillId="0" borderId="14" xfId="0" applyNumberFormat="1" applyFont="1" applyFill="1" applyBorder="1" applyAlignment="1" applyProtection="1">
      <alignment horizontal="center" wrapText="1"/>
      <protection/>
    </xf>
    <xf numFmtId="181" fontId="9" fillId="0" borderId="14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Alignment="1">
      <alignment horizontal="center"/>
    </xf>
    <xf numFmtId="0" fontId="4" fillId="0" borderId="14" xfId="25" applyNumberFormat="1" applyFont="1" applyFill="1" applyBorder="1" applyAlignment="1" applyProtection="1">
      <alignment horizontal="center" vertical="center" wrapText="1"/>
      <protection/>
    </xf>
    <xf numFmtId="0" fontId="4" fillId="0" borderId="14" xfId="25" applyNumberFormat="1" applyFont="1" applyFill="1" applyBorder="1" applyAlignment="1" applyProtection="1">
      <alignment horizontal="center" vertical="center"/>
      <protection/>
    </xf>
    <xf numFmtId="0" fontId="7" fillId="24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19" applyNumberFormat="1" applyFont="1" applyFill="1" applyBorder="1" applyAlignment="1" applyProtection="1">
      <alignment horizontal="center" vertical="center" wrapText="1"/>
      <protection/>
    </xf>
    <xf numFmtId="181" fontId="9" fillId="24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0" borderId="14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9" fillId="0" borderId="0" xfId="0" applyNumberFormat="1" applyFont="1" applyFill="1" applyAlignment="1">
      <alignment wrapText="1"/>
    </xf>
    <xf numFmtId="181" fontId="9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82" fontId="9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 horizontal="center" vertical="center"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 horizontal="center" vertical="center"/>
    </xf>
    <xf numFmtId="0" fontId="4" fillId="24" borderId="0" xfId="0" applyNumberFormat="1" applyFont="1" applyFill="1" applyAlignment="1">
      <alignment horizontal="right" vertical="center"/>
    </xf>
    <xf numFmtId="0" fontId="4" fillId="24" borderId="0" xfId="0" applyNumberFormat="1" applyFont="1" applyFill="1" applyAlignment="1">
      <alignment/>
    </xf>
    <xf numFmtId="182" fontId="4" fillId="0" borderId="14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1" fontId="4" fillId="0" borderId="14" xfId="0" applyNumberFormat="1" applyFont="1" applyFill="1" applyBorder="1" applyAlignment="1">
      <alignment/>
    </xf>
    <xf numFmtId="1" fontId="0" fillId="0" borderId="0" xfId="0" applyNumberFormat="1" applyFill="1" applyAlignment="1">
      <alignment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Alignment="1">
      <alignment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1" fontId="0" fillId="0" borderId="14" xfId="0" applyNumberFormat="1" applyFill="1" applyBorder="1" applyAlignment="1">
      <alignment vertical="center"/>
    </xf>
    <xf numFmtId="0" fontId="14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82" fontId="0" fillId="0" borderId="0" xfId="0" applyNumberForma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182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182" fontId="4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>
      <alignment vertical="center"/>
    </xf>
    <xf numFmtId="182" fontId="17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/>
    </xf>
    <xf numFmtId="184" fontId="20" fillId="0" borderId="0" xfId="0" applyNumberFormat="1" applyFont="1" applyFill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7" sqref="A7: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32"/>
    </row>
    <row r="3" s="231" customFormat="1" ht="63.75" customHeight="1">
      <c r="A3" s="233" t="s">
        <v>0</v>
      </c>
    </row>
    <row r="4" s="231" customFormat="1" ht="107.25" customHeight="1">
      <c r="A4" s="234" t="s">
        <v>1</v>
      </c>
    </row>
    <row r="5" ht="409.5" customHeight="1" hidden="1">
      <c r="A5" s="235">
        <v>3.637978807091713E-12</v>
      </c>
    </row>
    <row r="6" ht="22.5">
      <c r="A6" s="236"/>
    </row>
    <row r="7" ht="57" customHeight="1">
      <c r="A7" s="237"/>
    </row>
    <row r="8" ht="48.75" customHeight="1">
      <c r="A8" s="238"/>
    </row>
    <row r="9" ht="82.5" customHeight="1">
      <c r="A9" s="239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247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248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249</v>
      </c>
      <c r="B4" s="7"/>
      <c r="C4" s="7"/>
      <c r="D4" s="7"/>
      <c r="E4" s="7"/>
      <c r="F4" s="8"/>
      <c r="G4" s="8"/>
      <c r="H4" s="9" t="s">
        <v>4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29</v>
      </c>
      <c r="B5" s="10"/>
      <c r="C5" s="10"/>
      <c r="D5" s="11"/>
      <c r="E5" s="12"/>
      <c r="F5" s="13" t="s">
        <v>250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40</v>
      </c>
      <c r="B6" s="15"/>
      <c r="C6" s="16"/>
      <c r="D6" s="17" t="s">
        <v>41</v>
      </c>
      <c r="E6" s="18" t="s">
        <v>89</v>
      </c>
      <c r="F6" s="19" t="s">
        <v>30</v>
      </c>
      <c r="G6" s="19" t="s">
        <v>85</v>
      </c>
      <c r="H6" s="13" t="s">
        <v>86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50</v>
      </c>
      <c r="B7" s="21" t="s">
        <v>51</v>
      </c>
      <c r="C7" s="22" t="s">
        <v>52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251</v>
      </c>
      <c r="I2" s="66"/>
    </row>
    <row r="3" spans="1:9" ht="25.5" customHeight="1">
      <c r="A3" s="6" t="s">
        <v>252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249</v>
      </c>
      <c r="B4" s="45"/>
      <c r="C4" s="45"/>
      <c r="D4" s="45"/>
      <c r="E4" s="45"/>
      <c r="F4" s="45"/>
      <c r="G4" s="45"/>
      <c r="H4" s="9" t="s">
        <v>4</v>
      </c>
      <c r="I4" s="66"/>
    </row>
    <row r="5" spans="1:9" ht="19.5" customHeight="1">
      <c r="A5" s="18" t="s">
        <v>240</v>
      </c>
      <c r="B5" s="18" t="s">
        <v>241</v>
      </c>
      <c r="C5" s="13" t="s">
        <v>242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30</v>
      </c>
      <c r="D6" s="47" t="s">
        <v>243</v>
      </c>
      <c r="E6" s="48" t="s">
        <v>244</v>
      </c>
      <c r="F6" s="49"/>
      <c r="G6" s="49"/>
      <c r="H6" s="50" t="s">
        <v>145</v>
      </c>
      <c r="I6" s="66"/>
    </row>
    <row r="7" spans="1:9" ht="33.75" customHeight="1">
      <c r="A7" s="24"/>
      <c r="B7" s="24"/>
      <c r="C7" s="51"/>
      <c r="D7" s="25"/>
      <c r="E7" s="52" t="s">
        <v>45</v>
      </c>
      <c r="F7" s="53" t="s">
        <v>245</v>
      </c>
      <c r="G7" s="54" t="s">
        <v>246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E18" sqref="E1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253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254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249</v>
      </c>
      <c r="B4" s="7"/>
      <c r="C4" s="7"/>
      <c r="D4" s="7"/>
      <c r="E4" s="7"/>
      <c r="F4" s="8"/>
      <c r="G4" s="8"/>
      <c r="H4" s="9" t="s">
        <v>4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29</v>
      </c>
      <c r="B5" s="10"/>
      <c r="C5" s="10"/>
      <c r="D5" s="11"/>
      <c r="E5" s="12"/>
      <c r="F5" s="13" t="s">
        <v>255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40</v>
      </c>
      <c r="B6" s="15"/>
      <c r="C6" s="16"/>
      <c r="D6" s="17" t="s">
        <v>41</v>
      </c>
      <c r="E6" s="18" t="s">
        <v>89</v>
      </c>
      <c r="F6" s="19" t="s">
        <v>30</v>
      </c>
      <c r="G6" s="19" t="s">
        <v>85</v>
      </c>
      <c r="H6" s="13" t="s">
        <v>86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50</v>
      </c>
      <c r="B7" s="21" t="s">
        <v>51</v>
      </c>
      <c r="C7" s="22" t="s">
        <v>52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20"/>
  <sheetViews>
    <sheetView workbookViewId="0" topLeftCell="A4">
      <selection activeCell="A14" sqref="A14"/>
    </sheetView>
  </sheetViews>
  <sheetFormatPr defaultColWidth="6.50390625" defaultRowHeight="20.25" customHeight="1"/>
  <cols>
    <col min="1" max="1" width="40.125" style="1" customWidth="1"/>
    <col min="2" max="2" width="25.125" style="118" customWidth="1"/>
    <col min="3" max="3" width="40.125" style="1" customWidth="1"/>
    <col min="4" max="4" width="25.125" style="214" customWidth="1"/>
    <col min="5" max="5" width="6.50390625" style="1" customWidth="1"/>
    <col min="6" max="7" width="6.50390625" style="198" customWidth="1"/>
    <col min="8" max="8" width="8.50390625" style="198" bestFit="1" customWidth="1"/>
    <col min="9" max="9" width="6.50390625" style="198" customWidth="1"/>
    <col min="10" max="16384" width="6.50390625" style="1" customWidth="1"/>
  </cols>
  <sheetData>
    <row r="1" ht="20.25" customHeight="1">
      <c r="A1" s="215"/>
    </row>
    <row r="2" spans="1:31" ht="20.25" customHeight="1">
      <c r="A2" s="155"/>
      <c r="B2" s="187"/>
      <c r="C2" s="155"/>
      <c r="D2" s="216" t="s">
        <v>2</v>
      </c>
      <c r="E2" s="172"/>
      <c r="F2" s="217"/>
      <c r="G2" s="217"/>
      <c r="H2" s="217"/>
      <c r="I2" s="217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</row>
    <row r="3" spans="1:31" ht="20.25" customHeight="1">
      <c r="A3" s="6" t="s">
        <v>3</v>
      </c>
      <c r="B3" s="6"/>
      <c r="C3" s="6"/>
      <c r="D3" s="6"/>
      <c r="E3" s="172"/>
      <c r="F3" s="217"/>
      <c r="G3" s="217"/>
      <c r="H3" s="217"/>
      <c r="I3" s="217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</row>
    <row r="4" spans="1:31" ht="20.25" customHeight="1">
      <c r="A4" s="157"/>
      <c r="B4" s="218"/>
      <c r="C4" s="42"/>
      <c r="D4" s="219" t="s">
        <v>4</v>
      </c>
      <c r="E4" s="172"/>
      <c r="F4" s="217"/>
      <c r="G4" s="217"/>
      <c r="H4" s="217"/>
      <c r="I4" s="217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9" s="114" customFormat="1" ht="25.5" customHeight="1">
      <c r="A5" s="159" t="s">
        <v>5</v>
      </c>
      <c r="B5" s="122"/>
      <c r="C5" s="159" t="s">
        <v>6</v>
      </c>
      <c r="D5" s="168"/>
      <c r="F5" s="220"/>
      <c r="G5" s="220"/>
      <c r="H5" s="220"/>
      <c r="I5" s="220"/>
    </row>
    <row r="6" spans="1:9" s="114" customFormat="1" ht="25.5" customHeight="1">
      <c r="A6" s="122" t="s">
        <v>7</v>
      </c>
      <c r="B6" s="122" t="s">
        <v>8</v>
      </c>
      <c r="C6" s="122" t="s">
        <v>7</v>
      </c>
      <c r="D6" s="221" t="s">
        <v>8</v>
      </c>
      <c r="F6" s="220"/>
      <c r="G6" s="220"/>
      <c r="H6" s="220"/>
      <c r="I6" s="220"/>
    </row>
    <row r="7" spans="1:9" s="114" customFormat="1" ht="25.5" customHeight="1">
      <c r="A7" s="170" t="s">
        <v>9</v>
      </c>
      <c r="B7" s="164">
        <v>771.91</v>
      </c>
      <c r="C7" s="165" t="s">
        <v>10</v>
      </c>
      <c r="D7" s="167">
        <v>765.72</v>
      </c>
      <c r="F7" s="220"/>
      <c r="G7" s="220"/>
      <c r="H7" s="220"/>
      <c r="I7" s="220"/>
    </row>
    <row r="8" spans="1:9" s="114" customFormat="1" ht="25.5" customHeight="1">
      <c r="A8" s="170" t="s">
        <v>11</v>
      </c>
      <c r="B8" s="164">
        <v>0</v>
      </c>
      <c r="C8" s="170" t="s">
        <v>12</v>
      </c>
      <c r="D8" s="167">
        <v>6.19</v>
      </c>
      <c r="F8" s="220"/>
      <c r="G8" s="220"/>
      <c r="H8" s="220"/>
      <c r="I8" s="220"/>
    </row>
    <row r="9" spans="1:9" s="114" customFormat="1" ht="25.5" customHeight="1">
      <c r="A9" s="170" t="s">
        <v>13</v>
      </c>
      <c r="B9" s="164">
        <v>0</v>
      </c>
      <c r="C9" s="222"/>
      <c r="D9" s="223"/>
      <c r="F9" s="220"/>
      <c r="G9" s="220"/>
      <c r="H9" s="220"/>
      <c r="I9" s="220"/>
    </row>
    <row r="10" spans="1:9" s="114" customFormat="1" ht="25.5" customHeight="1">
      <c r="A10" s="170" t="s">
        <v>14</v>
      </c>
      <c r="B10" s="164">
        <v>0</v>
      </c>
      <c r="C10" s="222"/>
      <c r="D10" s="223"/>
      <c r="F10" s="220"/>
      <c r="G10" s="220"/>
      <c r="H10" s="220"/>
      <c r="I10" s="220"/>
    </row>
    <row r="11" spans="1:9" s="114" customFormat="1" ht="25.5" customHeight="1">
      <c r="A11" s="170" t="s">
        <v>15</v>
      </c>
      <c r="B11" s="164">
        <v>0</v>
      </c>
      <c r="C11" s="222"/>
      <c r="D11" s="223"/>
      <c r="F11" s="220"/>
      <c r="G11" s="220"/>
      <c r="H11" s="220"/>
      <c r="I11" s="220"/>
    </row>
    <row r="12" spans="1:9" s="114" customFormat="1" ht="25.5" customHeight="1">
      <c r="A12" s="170" t="s">
        <v>16</v>
      </c>
      <c r="B12" s="164">
        <v>0</v>
      </c>
      <c r="C12" s="222"/>
      <c r="D12" s="222"/>
      <c r="F12" s="220"/>
      <c r="G12" s="220"/>
      <c r="H12" s="220"/>
      <c r="I12" s="220"/>
    </row>
    <row r="13" spans="1:9" s="114" customFormat="1" ht="25.5" customHeight="1">
      <c r="A13" s="170"/>
      <c r="B13" s="164"/>
      <c r="C13" s="222"/>
      <c r="D13" s="222"/>
      <c r="F13" s="220"/>
      <c r="G13" s="220"/>
      <c r="H13" s="220"/>
      <c r="I13" s="220"/>
    </row>
    <row r="14" spans="1:9" s="114" customFormat="1" ht="25.5" customHeight="1">
      <c r="A14" s="122" t="s">
        <v>17</v>
      </c>
      <c r="B14" s="167">
        <f>SUM(B7:B13)</f>
        <v>771.91</v>
      </c>
      <c r="C14" s="122" t="s">
        <v>18</v>
      </c>
      <c r="D14" s="224">
        <f>SUM(D7:D13)</f>
        <v>771.9100000000001</v>
      </c>
      <c r="F14" s="220"/>
      <c r="G14" s="220"/>
      <c r="H14" s="220"/>
      <c r="I14" s="220"/>
    </row>
    <row r="15" spans="1:9" s="114" customFormat="1" ht="25.5" customHeight="1">
      <c r="A15" s="170" t="s">
        <v>19</v>
      </c>
      <c r="B15" s="164"/>
      <c r="C15" s="170" t="s">
        <v>20</v>
      </c>
      <c r="D15" s="225"/>
      <c r="F15" s="220"/>
      <c r="G15" s="220"/>
      <c r="H15" s="220"/>
      <c r="I15" s="220"/>
    </row>
    <row r="16" spans="1:9" s="114" customFormat="1" ht="25.5" customHeight="1">
      <c r="A16" s="170" t="s">
        <v>21</v>
      </c>
      <c r="B16" s="164"/>
      <c r="C16" s="170" t="s">
        <v>22</v>
      </c>
      <c r="D16" s="225"/>
      <c r="F16" s="220"/>
      <c r="G16" s="220" t="s">
        <v>23</v>
      </c>
      <c r="H16" s="220"/>
      <c r="I16" s="220"/>
    </row>
    <row r="17" spans="1:9" s="114" customFormat="1" ht="25.5" customHeight="1">
      <c r="A17" s="170"/>
      <c r="B17" s="164"/>
      <c r="C17" s="170" t="s">
        <v>24</v>
      </c>
      <c r="D17" s="225"/>
      <c r="F17" s="220"/>
      <c r="G17" s="220"/>
      <c r="H17" s="220"/>
      <c r="I17" s="220"/>
    </row>
    <row r="18" spans="1:31" s="114" customFormat="1" ht="25.5" customHeight="1">
      <c r="A18" s="170"/>
      <c r="B18" s="167"/>
      <c r="C18" s="170"/>
      <c r="D18" s="224"/>
      <c r="E18" s="226"/>
      <c r="F18" s="227"/>
      <c r="G18" s="227"/>
      <c r="H18" s="227"/>
      <c r="I18" s="227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</row>
    <row r="19" spans="1:31" s="114" customFormat="1" ht="25.5" customHeight="1">
      <c r="A19" s="122" t="s">
        <v>25</v>
      </c>
      <c r="B19" s="167">
        <f>B14</f>
        <v>771.91</v>
      </c>
      <c r="C19" s="122" t="s">
        <v>26</v>
      </c>
      <c r="D19" s="224">
        <f>D14</f>
        <v>771.9100000000001</v>
      </c>
      <c r="E19" s="226"/>
      <c r="F19" s="227"/>
      <c r="G19" s="227"/>
      <c r="H19" s="227"/>
      <c r="I19" s="227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</row>
    <row r="20" spans="1:31" ht="20.25" customHeight="1">
      <c r="A20" s="185"/>
      <c r="B20" s="228"/>
      <c r="C20" s="187"/>
      <c r="D20" s="229"/>
      <c r="E20" s="155"/>
      <c r="F20" s="230"/>
      <c r="G20" s="230"/>
      <c r="H20" s="230"/>
      <c r="I20" s="230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4">
      <selection activeCell="H13" sqref="H1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75390625" style="1" customWidth="1"/>
    <col min="6" max="10" width="12.00390625" style="118" customWidth="1"/>
    <col min="11" max="20" width="8.875" style="1" customWidth="1"/>
    <col min="21" max="16384" width="6.875" style="1" customWidth="1"/>
  </cols>
  <sheetData>
    <row r="1" spans="1:4" ht="27" customHeight="1">
      <c r="A1" s="201"/>
      <c r="B1" s="201"/>
      <c r="C1" s="201"/>
      <c r="D1" s="201"/>
    </row>
    <row r="2" spans="1:20" ht="19.5" customHeight="1">
      <c r="A2" s="3"/>
      <c r="B2" s="4"/>
      <c r="C2" s="4"/>
      <c r="D2" s="4"/>
      <c r="E2" s="4"/>
      <c r="F2" s="121"/>
      <c r="G2" s="121"/>
      <c r="H2" s="121"/>
      <c r="I2" s="121"/>
      <c r="J2" s="121"/>
      <c r="K2" s="4"/>
      <c r="L2" s="4"/>
      <c r="M2" s="4"/>
      <c r="N2" s="4"/>
      <c r="O2" s="4"/>
      <c r="P2" s="4"/>
      <c r="Q2" s="4"/>
      <c r="R2" s="4"/>
      <c r="S2" s="212"/>
      <c r="T2" s="213" t="s">
        <v>27</v>
      </c>
    </row>
    <row r="3" spans="1:20" ht="19.5" customHeight="1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202"/>
      <c r="G4" s="202"/>
      <c r="H4" s="202"/>
      <c r="I4" s="202"/>
      <c r="J4" s="121"/>
      <c r="K4" s="206"/>
      <c r="L4" s="206"/>
      <c r="M4" s="206"/>
      <c r="N4" s="206"/>
      <c r="O4" s="206"/>
      <c r="P4" s="206"/>
      <c r="Q4" s="206"/>
      <c r="R4" s="206"/>
      <c r="S4" s="34"/>
      <c r="T4" s="9" t="s">
        <v>4</v>
      </c>
    </row>
    <row r="5" spans="1:20" ht="20.25" customHeight="1">
      <c r="A5" s="14" t="s">
        <v>29</v>
      </c>
      <c r="B5" s="14"/>
      <c r="C5" s="14"/>
      <c r="D5" s="14"/>
      <c r="E5" s="14"/>
      <c r="F5" s="19" t="s">
        <v>30</v>
      </c>
      <c r="G5" s="13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/>
      <c r="M5" s="207" t="s">
        <v>36</v>
      </c>
      <c r="N5" s="15" t="s">
        <v>37</v>
      </c>
      <c r="O5" s="208"/>
      <c r="P5" s="208"/>
      <c r="Q5" s="208"/>
      <c r="R5" s="208"/>
      <c r="S5" s="19" t="s">
        <v>38</v>
      </c>
      <c r="T5" s="19" t="s">
        <v>39</v>
      </c>
    </row>
    <row r="6" spans="1:20" ht="20.25" customHeight="1">
      <c r="A6" s="14" t="s">
        <v>40</v>
      </c>
      <c r="B6" s="14"/>
      <c r="C6" s="14"/>
      <c r="D6" s="19" t="s">
        <v>41</v>
      </c>
      <c r="E6" s="19" t="s">
        <v>42</v>
      </c>
      <c r="F6" s="19"/>
      <c r="G6" s="13"/>
      <c r="H6" s="19"/>
      <c r="I6" s="19"/>
      <c r="J6" s="19"/>
      <c r="K6" s="209" t="s">
        <v>43</v>
      </c>
      <c r="L6" s="19" t="s">
        <v>44</v>
      </c>
      <c r="M6" s="207"/>
      <c r="N6" s="19" t="s">
        <v>45</v>
      </c>
      <c r="O6" s="19" t="s">
        <v>46</v>
      </c>
      <c r="P6" s="19" t="s">
        <v>47</v>
      </c>
      <c r="Q6" s="19" t="s">
        <v>48</v>
      </c>
      <c r="R6" s="19" t="s">
        <v>49</v>
      </c>
      <c r="S6" s="19"/>
      <c r="T6" s="19"/>
    </row>
    <row r="7" spans="1:20" ht="20.25" customHeight="1">
      <c r="A7" s="203" t="s">
        <v>50</v>
      </c>
      <c r="B7" s="204" t="s">
        <v>51</v>
      </c>
      <c r="C7" s="203" t="s">
        <v>52</v>
      </c>
      <c r="D7" s="19"/>
      <c r="E7" s="19"/>
      <c r="F7" s="19"/>
      <c r="G7" s="13"/>
      <c r="H7" s="19"/>
      <c r="I7" s="19"/>
      <c r="J7" s="19"/>
      <c r="K7" s="209"/>
      <c r="L7" s="19"/>
      <c r="M7" s="207"/>
      <c r="N7" s="19"/>
      <c r="O7" s="19"/>
      <c r="P7" s="19"/>
      <c r="Q7" s="19"/>
      <c r="R7" s="19"/>
      <c r="S7" s="19"/>
      <c r="T7" s="19"/>
    </row>
    <row r="8" spans="1:20" ht="20.25" customHeight="1">
      <c r="A8" s="78"/>
      <c r="B8" s="78"/>
      <c r="C8" s="78"/>
      <c r="D8" s="78"/>
      <c r="E8" s="78" t="s">
        <v>30</v>
      </c>
      <c r="F8" s="205">
        <f>F9+F26</f>
        <v>771.9100000000001</v>
      </c>
      <c r="G8" s="205"/>
      <c r="H8" s="205">
        <f>H9+H26</f>
        <v>771.9100000000001</v>
      </c>
      <c r="I8" s="205">
        <f>I9+I26</f>
        <v>0</v>
      </c>
      <c r="J8" s="205">
        <v>0</v>
      </c>
      <c r="K8" s="210"/>
      <c r="L8" s="210"/>
      <c r="M8" s="28"/>
      <c r="N8" s="28"/>
      <c r="O8" s="28"/>
      <c r="P8" s="28"/>
      <c r="Q8" s="28"/>
      <c r="R8" s="28"/>
      <c r="S8" s="28"/>
      <c r="T8" s="28"/>
    </row>
    <row r="9" spans="1:20" s="200" customFormat="1" ht="27.75" customHeight="1">
      <c r="A9" s="78" t="s">
        <v>53</v>
      </c>
      <c r="B9" s="78"/>
      <c r="C9" s="78"/>
      <c r="D9" s="78"/>
      <c r="E9" s="78" t="s">
        <v>54</v>
      </c>
      <c r="F9" s="205">
        <f>F10+F15</f>
        <v>765.72</v>
      </c>
      <c r="G9" s="205"/>
      <c r="H9" s="205">
        <f>H10+H15</f>
        <v>765.72</v>
      </c>
      <c r="I9" s="205">
        <f>I10+I15</f>
        <v>0</v>
      </c>
      <c r="J9" s="205">
        <v>0</v>
      </c>
      <c r="K9" s="210"/>
      <c r="L9" s="210"/>
      <c r="M9" s="28"/>
      <c r="N9" s="28"/>
      <c r="O9" s="28"/>
      <c r="P9" s="28"/>
      <c r="Q9" s="28"/>
      <c r="R9" s="28"/>
      <c r="S9" s="28"/>
      <c r="T9" s="28"/>
    </row>
    <row r="10" spans="1:20" s="200" customFormat="1" ht="27.75" customHeight="1">
      <c r="A10" s="78"/>
      <c r="B10" s="78" t="s">
        <v>55</v>
      </c>
      <c r="C10" s="78"/>
      <c r="D10" s="78"/>
      <c r="E10" s="78" t="s">
        <v>56</v>
      </c>
      <c r="F10" s="205">
        <f>F11+F13</f>
        <v>10.25</v>
      </c>
      <c r="G10" s="205"/>
      <c r="H10" s="205">
        <f>H11+H13</f>
        <v>10.25</v>
      </c>
      <c r="I10" s="205">
        <f>I11+I13</f>
        <v>0</v>
      </c>
      <c r="J10" s="205">
        <v>0</v>
      </c>
      <c r="K10" s="210"/>
      <c r="L10" s="210"/>
      <c r="M10" s="28"/>
      <c r="N10" s="28"/>
      <c r="O10" s="28"/>
      <c r="P10" s="28"/>
      <c r="Q10" s="28"/>
      <c r="R10" s="28"/>
      <c r="S10" s="28"/>
      <c r="T10" s="28"/>
    </row>
    <row r="11" spans="1:20" s="200" customFormat="1" ht="27.75" customHeight="1">
      <c r="A11" s="78"/>
      <c r="B11" s="78"/>
      <c r="C11" s="78"/>
      <c r="D11" s="78"/>
      <c r="E11" s="78" t="s">
        <v>57</v>
      </c>
      <c r="F11" s="205">
        <f>F12</f>
        <v>7.32</v>
      </c>
      <c r="G11" s="205"/>
      <c r="H11" s="205">
        <f>H12</f>
        <v>7.32</v>
      </c>
      <c r="I11" s="205">
        <v>0</v>
      </c>
      <c r="J11" s="205">
        <v>0</v>
      </c>
      <c r="K11" s="210"/>
      <c r="L11" s="210"/>
      <c r="M11" s="28"/>
      <c r="N11" s="28"/>
      <c r="O11" s="28"/>
      <c r="P11" s="28"/>
      <c r="Q11" s="28"/>
      <c r="R11" s="28"/>
      <c r="S11" s="28"/>
      <c r="T11" s="28"/>
    </row>
    <row r="12" spans="1:20" s="200" customFormat="1" ht="27.75" customHeight="1">
      <c r="A12" s="78" t="s">
        <v>58</v>
      </c>
      <c r="B12" s="78" t="s">
        <v>59</v>
      </c>
      <c r="C12" s="78" t="s">
        <v>55</v>
      </c>
      <c r="D12" s="78" t="s">
        <v>60</v>
      </c>
      <c r="E12" s="78" t="s">
        <v>61</v>
      </c>
      <c r="F12" s="205">
        <f>H12</f>
        <v>7.32</v>
      </c>
      <c r="G12" s="205"/>
      <c r="H12" s="205">
        <v>7.32</v>
      </c>
      <c r="I12" s="205">
        <v>0</v>
      </c>
      <c r="J12" s="205">
        <v>0</v>
      </c>
      <c r="K12" s="210"/>
      <c r="L12" s="210"/>
      <c r="M12" s="28"/>
      <c r="N12" s="28"/>
      <c r="O12" s="28"/>
      <c r="P12" s="28"/>
      <c r="Q12" s="28"/>
      <c r="R12" s="28"/>
      <c r="S12" s="28"/>
      <c r="T12" s="28"/>
    </row>
    <row r="13" spans="1:20" s="200" customFormat="1" ht="27.75" customHeight="1">
      <c r="A13" s="78"/>
      <c r="B13" s="78"/>
      <c r="C13" s="78"/>
      <c r="D13" s="78"/>
      <c r="E13" s="78" t="s">
        <v>62</v>
      </c>
      <c r="F13" s="205">
        <f>F14</f>
        <v>2.93</v>
      </c>
      <c r="G13" s="205"/>
      <c r="H13" s="205">
        <f>H14</f>
        <v>2.93</v>
      </c>
      <c r="I13" s="205">
        <v>0</v>
      </c>
      <c r="J13" s="205">
        <v>0</v>
      </c>
      <c r="K13" s="210"/>
      <c r="L13" s="210"/>
      <c r="M13" s="28"/>
      <c r="N13" s="28"/>
      <c r="O13" s="28"/>
      <c r="P13" s="28"/>
      <c r="Q13" s="28"/>
      <c r="R13" s="28"/>
      <c r="S13" s="28"/>
      <c r="T13" s="28"/>
    </row>
    <row r="14" spans="1:20" s="200" customFormat="1" ht="27.75" customHeight="1">
      <c r="A14" s="78" t="s">
        <v>58</v>
      </c>
      <c r="B14" s="78" t="s">
        <v>59</v>
      </c>
      <c r="C14" s="78" t="s">
        <v>63</v>
      </c>
      <c r="D14" s="78" t="s">
        <v>60</v>
      </c>
      <c r="E14" s="78" t="s">
        <v>61</v>
      </c>
      <c r="F14" s="205">
        <f>H14</f>
        <v>2.93</v>
      </c>
      <c r="G14" s="205"/>
      <c r="H14" s="205">
        <v>2.93</v>
      </c>
      <c r="I14" s="205">
        <v>0</v>
      </c>
      <c r="J14" s="205">
        <v>0</v>
      </c>
      <c r="K14" s="210"/>
      <c r="L14" s="210"/>
      <c r="M14" s="28"/>
      <c r="N14" s="28"/>
      <c r="O14" s="28"/>
      <c r="P14" s="28"/>
      <c r="Q14" s="28"/>
      <c r="R14" s="28"/>
      <c r="S14" s="28"/>
      <c r="T14" s="28"/>
    </row>
    <row r="15" spans="1:20" s="200" customFormat="1" ht="27.75" customHeight="1">
      <c r="A15" s="78"/>
      <c r="B15" s="78" t="s">
        <v>64</v>
      </c>
      <c r="C15" s="78"/>
      <c r="D15" s="78"/>
      <c r="E15" s="78" t="s">
        <v>65</v>
      </c>
      <c r="F15" s="205">
        <f>F16+F18+F20+F22+F24</f>
        <v>755.47</v>
      </c>
      <c r="G15" s="205"/>
      <c r="H15" s="205">
        <f>H16+H18+H20+H22+H24</f>
        <v>755.47</v>
      </c>
      <c r="I15" s="205">
        <v>0</v>
      </c>
      <c r="J15" s="205">
        <v>0</v>
      </c>
      <c r="K15" s="210"/>
      <c r="L15" s="210"/>
      <c r="M15" s="28"/>
      <c r="N15" s="28"/>
      <c r="O15" s="28"/>
      <c r="P15" s="28"/>
      <c r="Q15" s="28"/>
      <c r="R15" s="28"/>
      <c r="S15" s="28"/>
      <c r="T15" s="28"/>
    </row>
    <row r="16" spans="1:20" s="200" customFormat="1" ht="27.75" customHeight="1">
      <c r="A16" s="78"/>
      <c r="B16" s="78"/>
      <c r="C16" s="78"/>
      <c r="D16" s="78"/>
      <c r="E16" s="78" t="s">
        <v>66</v>
      </c>
      <c r="F16" s="205">
        <f>F17</f>
        <v>74.57</v>
      </c>
      <c r="G16" s="205"/>
      <c r="H16" s="205">
        <f>H17</f>
        <v>74.57</v>
      </c>
      <c r="I16" s="205">
        <f>I17</f>
        <v>0</v>
      </c>
      <c r="J16" s="205">
        <v>0</v>
      </c>
      <c r="K16" s="210"/>
      <c r="L16" s="210"/>
      <c r="M16" s="28"/>
      <c r="N16" s="28"/>
      <c r="O16" s="28"/>
      <c r="P16" s="28"/>
      <c r="Q16" s="28"/>
      <c r="R16" s="28"/>
      <c r="S16" s="28"/>
      <c r="T16" s="28"/>
    </row>
    <row r="17" spans="1:20" s="200" customFormat="1" ht="27.75" customHeight="1">
      <c r="A17" s="78" t="s">
        <v>58</v>
      </c>
      <c r="B17" s="78" t="s">
        <v>67</v>
      </c>
      <c r="C17" s="78" t="s">
        <v>68</v>
      </c>
      <c r="D17" s="78" t="s">
        <v>60</v>
      </c>
      <c r="E17" s="78" t="s">
        <v>61</v>
      </c>
      <c r="F17" s="205">
        <f>H17</f>
        <v>74.57</v>
      </c>
      <c r="G17" s="205"/>
      <c r="H17" s="205">
        <v>74.57</v>
      </c>
      <c r="I17" s="205">
        <v>0</v>
      </c>
      <c r="J17" s="205">
        <v>0</v>
      </c>
      <c r="K17" s="210"/>
      <c r="L17" s="210"/>
      <c r="M17" s="28"/>
      <c r="N17" s="28"/>
      <c r="O17" s="28"/>
      <c r="P17" s="28"/>
      <c r="Q17" s="28"/>
      <c r="R17" s="28"/>
      <c r="S17" s="28"/>
      <c r="T17" s="28"/>
    </row>
    <row r="18" spans="1:20" s="200" customFormat="1" ht="27.75" customHeight="1">
      <c r="A18" s="78"/>
      <c r="B18" s="78"/>
      <c r="C18" s="78"/>
      <c r="D18" s="78"/>
      <c r="E18" s="78" t="s">
        <v>69</v>
      </c>
      <c r="F18" s="205">
        <f>F19</f>
        <v>35.25</v>
      </c>
      <c r="G18" s="205"/>
      <c r="H18" s="205">
        <f>H19</f>
        <v>35.25</v>
      </c>
      <c r="I18" s="205">
        <v>0</v>
      </c>
      <c r="J18" s="205">
        <v>0</v>
      </c>
      <c r="K18" s="210"/>
      <c r="L18" s="210"/>
      <c r="M18" s="28"/>
      <c r="N18" s="28"/>
      <c r="O18" s="28"/>
      <c r="P18" s="28"/>
      <c r="Q18" s="28"/>
      <c r="R18" s="28"/>
      <c r="S18" s="28"/>
      <c r="T18" s="28"/>
    </row>
    <row r="19" spans="1:20" s="200" customFormat="1" ht="27.75" customHeight="1">
      <c r="A19" s="78" t="s">
        <v>58</v>
      </c>
      <c r="B19" s="78" t="s">
        <v>67</v>
      </c>
      <c r="C19" s="78" t="s">
        <v>70</v>
      </c>
      <c r="D19" s="78" t="s">
        <v>60</v>
      </c>
      <c r="E19" s="78" t="s">
        <v>61</v>
      </c>
      <c r="F19" s="205">
        <f>H19</f>
        <v>35.25</v>
      </c>
      <c r="G19" s="205"/>
      <c r="H19" s="205">
        <v>35.25</v>
      </c>
      <c r="I19" s="205">
        <v>0</v>
      </c>
      <c r="J19" s="205">
        <v>0</v>
      </c>
      <c r="K19" s="210"/>
      <c r="L19" s="210"/>
      <c r="M19" s="28"/>
      <c r="N19" s="28"/>
      <c r="O19" s="28"/>
      <c r="P19" s="28"/>
      <c r="Q19" s="28"/>
      <c r="R19" s="28"/>
      <c r="S19" s="28"/>
      <c r="T19" s="28"/>
    </row>
    <row r="20" spans="1:20" s="200" customFormat="1" ht="27.75" customHeight="1">
      <c r="A20" s="78"/>
      <c r="B20" s="78"/>
      <c r="C20" s="78"/>
      <c r="D20" s="78"/>
      <c r="E20" s="78" t="s">
        <v>71</v>
      </c>
      <c r="F20" s="205">
        <f>F21</f>
        <v>136.3</v>
      </c>
      <c r="G20" s="205"/>
      <c r="H20" s="205">
        <f>H21</f>
        <v>136.3</v>
      </c>
      <c r="I20" s="205">
        <v>0</v>
      </c>
      <c r="J20" s="205">
        <v>0</v>
      </c>
      <c r="K20" s="210"/>
      <c r="L20" s="210"/>
      <c r="M20" s="28"/>
      <c r="N20" s="28"/>
      <c r="O20" s="28"/>
      <c r="P20" s="28"/>
      <c r="Q20" s="28"/>
      <c r="R20" s="28"/>
      <c r="S20" s="28"/>
      <c r="T20" s="28"/>
    </row>
    <row r="21" spans="1:20" s="200" customFormat="1" ht="27.75" customHeight="1">
      <c r="A21" s="78" t="s">
        <v>58</v>
      </c>
      <c r="B21" s="78" t="s">
        <v>67</v>
      </c>
      <c r="C21" s="78" t="s">
        <v>55</v>
      </c>
      <c r="D21" s="78" t="s">
        <v>60</v>
      </c>
      <c r="E21" s="78" t="s">
        <v>61</v>
      </c>
      <c r="F21" s="205">
        <f>H21</f>
        <v>136.3</v>
      </c>
      <c r="G21" s="205"/>
      <c r="H21" s="205">
        <v>136.3</v>
      </c>
      <c r="I21" s="205">
        <v>0</v>
      </c>
      <c r="J21" s="205">
        <v>0</v>
      </c>
      <c r="K21" s="210"/>
      <c r="L21" s="210"/>
      <c r="M21" s="28"/>
      <c r="N21" s="28"/>
      <c r="O21" s="28"/>
      <c r="P21" s="28"/>
      <c r="Q21" s="28"/>
      <c r="R21" s="28"/>
      <c r="S21" s="28"/>
      <c r="T21" s="28"/>
    </row>
    <row r="22" spans="1:20" s="200" customFormat="1" ht="27.75" customHeight="1">
      <c r="A22" s="78"/>
      <c r="B22" s="78"/>
      <c r="C22" s="78"/>
      <c r="D22" s="78"/>
      <c r="E22" s="78" t="s">
        <v>72</v>
      </c>
      <c r="F22" s="205">
        <f>F23</f>
        <v>247.21</v>
      </c>
      <c r="G22" s="205"/>
      <c r="H22" s="205">
        <f>H23</f>
        <v>247.21</v>
      </c>
      <c r="I22" s="205">
        <v>0</v>
      </c>
      <c r="J22" s="205">
        <v>0</v>
      </c>
      <c r="K22" s="210"/>
      <c r="L22" s="210"/>
      <c r="M22" s="28"/>
      <c r="N22" s="28"/>
      <c r="O22" s="28"/>
      <c r="P22" s="28"/>
      <c r="Q22" s="28"/>
      <c r="R22" s="28"/>
      <c r="S22" s="28"/>
      <c r="T22" s="28"/>
    </row>
    <row r="23" spans="1:20" s="200" customFormat="1" ht="27.75" customHeight="1">
      <c r="A23" s="78" t="s">
        <v>58</v>
      </c>
      <c r="B23" s="78" t="s">
        <v>67</v>
      </c>
      <c r="C23" s="78" t="s">
        <v>73</v>
      </c>
      <c r="D23" s="78" t="s">
        <v>60</v>
      </c>
      <c r="E23" s="78" t="s">
        <v>61</v>
      </c>
      <c r="F23" s="205">
        <f>H23</f>
        <v>247.21</v>
      </c>
      <c r="G23" s="205"/>
      <c r="H23" s="205">
        <v>247.21</v>
      </c>
      <c r="I23" s="205">
        <v>0</v>
      </c>
      <c r="J23" s="205">
        <v>0</v>
      </c>
      <c r="K23" s="210"/>
      <c r="L23" s="210"/>
      <c r="M23" s="28"/>
      <c r="N23" s="28"/>
      <c r="O23" s="28"/>
      <c r="P23" s="28"/>
      <c r="Q23" s="28"/>
      <c r="R23" s="28"/>
      <c r="S23" s="28"/>
      <c r="T23" s="28"/>
    </row>
    <row r="24" spans="1:20" s="200" customFormat="1" ht="27.75" customHeight="1">
      <c r="A24" s="78"/>
      <c r="B24" s="78"/>
      <c r="C24" s="78"/>
      <c r="D24" s="78"/>
      <c r="E24" s="78" t="s">
        <v>74</v>
      </c>
      <c r="F24" s="205">
        <f>F25</f>
        <v>262.14</v>
      </c>
      <c r="G24" s="205"/>
      <c r="H24" s="205">
        <f>H25</f>
        <v>262.14</v>
      </c>
      <c r="I24" s="205">
        <v>0</v>
      </c>
      <c r="J24" s="205">
        <v>0</v>
      </c>
      <c r="K24" s="210"/>
      <c r="L24" s="210"/>
      <c r="M24" s="28"/>
      <c r="N24" s="28"/>
      <c r="O24" s="28"/>
      <c r="P24" s="28"/>
      <c r="Q24" s="28"/>
      <c r="R24" s="28"/>
      <c r="S24" s="28"/>
      <c r="T24" s="28"/>
    </row>
    <row r="25" spans="1:20" s="200" customFormat="1" ht="27.75" customHeight="1">
      <c r="A25" s="78" t="s">
        <v>58</v>
      </c>
      <c r="B25" s="78" t="s">
        <v>67</v>
      </c>
      <c r="C25" s="78" t="s">
        <v>75</v>
      </c>
      <c r="D25" s="78" t="s">
        <v>60</v>
      </c>
      <c r="E25" s="78" t="s">
        <v>61</v>
      </c>
      <c r="F25" s="205">
        <f>H25</f>
        <v>262.14</v>
      </c>
      <c r="G25" s="205"/>
      <c r="H25" s="205">
        <v>262.14</v>
      </c>
      <c r="I25" s="205">
        <v>0</v>
      </c>
      <c r="J25" s="205">
        <v>0</v>
      </c>
      <c r="K25" s="210"/>
      <c r="L25" s="210"/>
      <c r="M25" s="28"/>
      <c r="N25" s="28"/>
      <c r="O25" s="28"/>
      <c r="P25" s="28"/>
      <c r="Q25" s="28"/>
      <c r="R25" s="28"/>
      <c r="S25" s="28"/>
      <c r="T25" s="28"/>
    </row>
    <row r="26" spans="1:20" s="200" customFormat="1" ht="27.75" customHeight="1">
      <c r="A26" s="78" t="s">
        <v>76</v>
      </c>
      <c r="B26" s="78"/>
      <c r="C26" s="78"/>
      <c r="D26" s="78"/>
      <c r="E26" s="78" t="s">
        <v>77</v>
      </c>
      <c r="F26" s="205">
        <f>F27</f>
        <v>6.19</v>
      </c>
      <c r="G26" s="205"/>
      <c r="H26" s="205">
        <f>H27</f>
        <v>6.19</v>
      </c>
      <c r="I26" s="205">
        <v>0</v>
      </c>
      <c r="J26" s="205">
        <v>0</v>
      </c>
      <c r="K26" s="210"/>
      <c r="L26" s="210"/>
      <c r="M26" s="28"/>
      <c r="N26" s="28"/>
      <c r="O26" s="28"/>
      <c r="P26" s="28"/>
      <c r="Q26" s="28"/>
      <c r="R26" s="28"/>
      <c r="S26" s="28"/>
      <c r="T26" s="28"/>
    </row>
    <row r="27" spans="1:20" s="200" customFormat="1" ht="27.75" customHeight="1">
      <c r="A27" s="78"/>
      <c r="B27" s="78" t="s">
        <v>78</v>
      </c>
      <c r="C27" s="78"/>
      <c r="D27" s="78"/>
      <c r="E27" s="78" t="s">
        <v>79</v>
      </c>
      <c r="F27" s="205">
        <f>F28</f>
        <v>6.19</v>
      </c>
      <c r="G27" s="205"/>
      <c r="H27" s="205">
        <f>H28</f>
        <v>6.19</v>
      </c>
      <c r="I27" s="205">
        <v>0</v>
      </c>
      <c r="J27" s="205">
        <v>0</v>
      </c>
      <c r="K27" s="210"/>
      <c r="L27" s="210"/>
      <c r="M27" s="211"/>
      <c r="N27" s="211"/>
      <c r="O27" s="211"/>
      <c r="P27" s="211"/>
      <c r="Q27" s="211"/>
      <c r="R27" s="211"/>
      <c r="S27" s="211"/>
      <c r="T27" s="211"/>
    </row>
    <row r="28" spans="1:20" s="200" customFormat="1" ht="27.75" customHeight="1">
      <c r="A28" s="78"/>
      <c r="B28" s="78"/>
      <c r="C28" s="78"/>
      <c r="D28" s="78"/>
      <c r="E28" s="78" t="s">
        <v>80</v>
      </c>
      <c r="F28" s="205">
        <f>F29</f>
        <v>6.19</v>
      </c>
      <c r="G28" s="205"/>
      <c r="H28" s="205">
        <f>H29</f>
        <v>6.19</v>
      </c>
      <c r="I28" s="205">
        <v>0</v>
      </c>
      <c r="J28" s="205">
        <v>0</v>
      </c>
      <c r="K28" s="210"/>
      <c r="L28" s="210"/>
      <c r="M28" s="211"/>
      <c r="N28" s="211"/>
      <c r="O28" s="211"/>
      <c r="P28" s="211"/>
      <c r="Q28" s="211"/>
      <c r="R28" s="211"/>
      <c r="S28" s="211"/>
      <c r="T28" s="211"/>
    </row>
    <row r="29" spans="1:20" s="200" customFormat="1" ht="27.75" customHeight="1">
      <c r="A29" s="78" t="s">
        <v>81</v>
      </c>
      <c r="B29" s="78" t="s">
        <v>82</v>
      </c>
      <c r="C29" s="78" t="s">
        <v>68</v>
      </c>
      <c r="D29" s="78" t="s">
        <v>60</v>
      </c>
      <c r="E29" s="78" t="s">
        <v>61</v>
      </c>
      <c r="F29" s="205">
        <f>H29</f>
        <v>6.19</v>
      </c>
      <c r="G29" s="205"/>
      <c r="H29" s="205">
        <v>6.19</v>
      </c>
      <c r="I29" s="205">
        <v>0</v>
      </c>
      <c r="J29" s="205">
        <v>0</v>
      </c>
      <c r="K29" s="210"/>
      <c r="L29" s="210"/>
      <c r="M29" s="211"/>
      <c r="N29" s="211"/>
      <c r="O29" s="211"/>
      <c r="P29" s="211"/>
      <c r="Q29" s="211"/>
      <c r="R29" s="211"/>
      <c r="S29" s="211"/>
      <c r="T29" s="211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E28" sqref="E28"/>
    </sheetView>
  </sheetViews>
  <sheetFormatPr defaultColWidth="6.875" defaultRowHeight="12.75" customHeight="1"/>
  <cols>
    <col min="1" max="3" width="4.00390625" style="1" customWidth="1"/>
    <col min="4" max="4" width="7.00390625" style="1" customWidth="1"/>
    <col min="5" max="5" width="40.25390625" style="1" customWidth="1"/>
    <col min="6" max="8" width="12.75390625" style="154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9"/>
      <c r="B1" s="189"/>
      <c r="C1" s="189"/>
      <c r="D1" s="189"/>
    </row>
    <row r="2" spans="1:10" ht="19.5" customHeight="1">
      <c r="A2" s="42"/>
      <c r="B2" s="190"/>
      <c r="C2" s="190"/>
      <c r="D2" s="190"/>
      <c r="E2" s="190"/>
      <c r="F2" s="191"/>
      <c r="G2" s="191"/>
      <c r="H2" s="191"/>
      <c r="I2" s="190"/>
      <c r="J2" s="195" t="s">
        <v>83</v>
      </c>
    </row>
    <row r="3" spans="1:10" ht="19.5" customHeight="1">
      <c r="A3" s="6" t="s">
        <v>84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57"/>
      <c r="B4" s="157"/>
      <c r="C4" s="157"/>
      <c r="D4" s="157"/>
      <c r="E4" s="157"/>
      <c r="F4" s="191"/>
      <c r="G4" s="191"/>
      <c r="H4" s="191"/>
      <c r="I4" s="196"/>
      <c r="J4" s="9" t="s">
        <v>4</v>
      </c>
      <c r="K4" s="34"/>
      <c r="L4" s="34"/>
    </row>
    <row r="5" spans="1:12" ht="19.5" customHeight="1">
      <c r="A5" s="159" t="s">
        <v>29</v>
      </c>
      <c r="B5" s="159"/>
      <c r="C5" s="159"/>
      <c r="D5" s="159"/>
      <c r="E5" s="159"/>
      <c r="F5" s="192" t="s">
        <v>30</v>
      </c>
      <c r="G5" s="192" t="s">
        <v>85</v>
      </c>
      <c r="H5" s="127" t="s">
        <v>86</v>
      </c>
      <c r="I5" s="127" t="s">
        <v>87</v>
      </c>
      <c r="J5" s="127" t="s">
        <v>88</v>
      </c>
      <c r="K5" s="34"/>
      <c r="L5" s="34"/>
    </row>
    <row r="6" spans="1:12" ht="19.5" customHeight="1">
      <c r="A6" s="159" t="s">
        <v>40</v>
      </c>
      <c r="B6" s="159"/>
      <c r="C6" s="159"/>
      <c r="D6" s="127" t="s">
        <v>41</v>
      </c>
      <c r="E6" s="127" t="s">
        <v>89</v>
      </c>
      <c r="F6" s="192"/>
      <c r="G6" s="192"/>
      <c r="H6" s="127"/>
      <c r="I6" s="127"/>
      <c r="J6" s="127"/>
      <c r="K6" s="34"/>
      <c r="L6" s="34"/>
    </row>
    <row r="7" spans="1:12" ht="20.25" customHeight="1">
      <c r="A7" s="193" t="s">
        <v>50</v>
      </c>
      <c r="B7" s="193" t="s">
        <v>51</v>
      </c>
      <c r="C7" s="160" t="s">
        <v>52</v>
      </c>
      <c r="D7" s="127"/>
      <c r="E7" s="127"/>
      <c r="F7" s="192"/>
      <c r="G7" s="192"/>
      <c r="H7" s="127"/>
      <c r="I7" s="127"/>
      <c r="J7" s="127"/>
      <c r="K7" s="34"/>
      <c r="L7" s="34"/>
    </row>
    <row r="8" spans="1:14" ht="20.25" customHeight="1">
      <c r="A8" s="78"/>
      <c r="B8" s="78"/>
      <c r="C8" s="78"/>
      <c r="D8" s="78"/>
      <c r="E8" s="78" t="s">
        <v>30</v>
      </c>
      <c r="F8" s="168">
        <f>F9+F26</f>
        <v>771.9100000000001</v>
      </c>
      <c r="G8" s="168">
        <f>G9+G26</f>
        <v>91.00999999999999</v>
      </c>
      <c r="H8" s="168">
        <f>H9+H26</f>
        <v>680.9</v>
      </c>
      <c r="I8" s="197"/>
      <c r="J8" s="197"/>
      <c r="K8" s="198"/>
      <c r="L8" s="198"/>
      <c r="M8" s="198"/>
      <c r="N8" s="198"/>
    </row>
    <row r="9" spans="1:14" ht="20.25" customHeight="1">
      <c r="A9" s="78" t="s">
        <v>53</v>
      </c>
      <c r="B9" s="78"/>
      <c r="C9" s="78"/>
      <c r="D9" s="78"/>
      <c r="E9" s="78" t="s">
        <v>54</v>
      </c>
      <c r="F9" s="168">
        <f>F10+F15</f>
        <v>765.72</v>
      </c>
      <c r="G9" s="168">
        <f>G10+G15</f>
        <v>84.82</v>
      </c>
      <c r="H9" s="168">
        <f>H10+H15</f>
        <v>680.9</v>
      </c>
      <c r="I9" s="197"/>
      <c r="J9" s="197"/>
      <c r="K9" s="198"/>
      <c r="L9" s="198"/>
      <c r="M9" s="198"/>
      <c r="N9" s="198"/>
    </row>
    <row r="10" spans="1:14" ht="20.25" customHeight="1">
      <c r="A10" s="78"/>
      <c r="B10" s="78" t="s">
        <v>55</v>
      </c>
      <c r="C10" s="78"/>
      <c r="D10" s="78"/>
      <c r="E10" s="78" t="s">
        <v>56</v>
      </c>
      <c r="F10" s="168">
        <f>F11+F13</f>
        <v>10.25</v>
      </c>
      <c r="G10" s="168">
        <f>G11+G13</f>
        <v>10.25</v>
      </c>
      <c r="H10" s="168"/>
      <c r="I10" s="197"/>
      <c r="J10" s="197"/>
      <c r="K10" s="198"/>
      <c r="L10" s="198"/>
      <c r="M10" s="198"/>
      <c r="N10" s="198"/>
    </row>
    <row r="11" spans="1:14" ht="20.25" customHeight="1">
      <c r="A11" s="78"/>
      <c r="B11" s="78"/>
      <c r="C11" s="78"/>
      <c r="D11" s="78"/>
      <c r="E11" s="78" t="s">
        <v>57</v>
      </c>
      <c r="F11" s="168">
        <f>F12</f>
        <v>7.32</v>
      </c>
      <c r="G11" s="168">
        <f>G12</f>
        <v>7.32</v>
      </c>
      <c r="H11" s="168"/>
      <c r="I11" s="197"/>
      <c r="J11" s="197"/>
      <c r="K11" s="198"/>
      <c r="L11" s="198"/>
      <c r="M11" s="198"/>
      <c r="N11" s="198"/>
    </row>
    <row r="12" spans="1:14" ht="20.25" customHeight="1">
      <c r="A12" s="78" t="s">
        <v>58</v>
      </c>
      <c r="B12" s="78" t="s">
        <v>59</v>
      </c>
      <c r="C12" s="78" t="s">
        <v>55</v>
      </c>
      <c r="D12" s="78" t="s">
        <v>60</v>
      </c>
      <c r="E12" s="78" t="s">
        <v>61</v>
      </c>
      <c r="F12" s="168">
        <f>G12</f>
        <v>7.32</v>
      </c>
      <c r="G12" s="168">
        <v>7.32</v>
      </c>
      <c r="H12" s="168"/>
      <c r="I12" s="197"/>
      <c r="J12" s="199"/>
      <c r="K12" s="198"/>
      <c r="L12" s="198"/>
      <c r="M12" s="198"/>
      <c r="N12" s="198"/>
    </row>
    <row r="13" spans="1:14" ht="20.25" customHeight="1">
      <c r="A13" s="78"/>
      <c r="B13" s="78"/>
      <c r="C13" s="78"/>
      <c r="D13" s="78"/>
      <c r="E13" s="78" t="s">
        <v>62</v>
      </c>
      <c r="F13" s="168">
        <f>F14</f>
        <v>2.93</v>
      </c>
      <c r="G13" s="168">
        <f>G14</f>
        <v>2.93</v>
      </c>
      <c r="H13" s="168"/>
      <c r="I13" s="197"/>
      <c r="J13" s="197"/>
      <c r="K13" s="198"/>
      <c r="L13" s="198"/>
      <c r="M13" s="198"/>
      <c r="N13" s="198"/>
    </row>
    <row r="14" spans="1:14" ht="20.25" customHeight="1">
      <c r="A14" s="78" t="s">
        <v>58</v>
      </c>
      <c r="B14" s="78" t="s">
        <v>59</v>
      </c>
      <c r="C14" s="78" t="s">
        <v>63</v>
      </c>
      <c r="D14" s="78" t="s">
        <v>60</v>
      </c>
      <c r="E14" s="78" t="s">
        <v>61</v>
      </c>
      <c r="F14" s="168">
        <f>G14</f>
        <v>2.93</v>
      </c>
      <c r="G14" s="168">
        <v>2.93</v>
      </c>
      <c r="H14" s="168"/>
      <c r="I14" s="197"/>
      <c r="J14" s="199"/>
      <c r="K14" s="198"/>
      <c r="L14" s="198"/>
      <c r="M14" s="198"/>
      <c r="N14" s="198"/>
    </row>
    <row r="15" spans="1:14" ht="20.25" customHeight="1">
      <c r="A15" s="78"/>
      <c r="B15" s="78" t="s">
        <v>64</v>
      </c>
      <c r="C15" s="78"/>
      <c r="D15" s="78"/>
      <c r="E15" s="78" t="s">
        <v>65</v>
      </c>
      <c r="F15" s="168">
        <f>F16+F18+F20+F22+F24</f>
        <v>755.47</v>
      </c>
      <c r="G15" s="168">
        <f>G16+G18+G20+G22+G24</f>
        <v>74.57</v>
      </c>
      <c r="H15" s="168">
        <f>H16+H18+H20+H22+H24</f>
        <v>680.9</v>
      </c>
      <c r="I15" s="197"/>
      <c r="J15" s="197"/>
      <c r="K15" s="198"/>
      <c r="L15" s="198"/>
      <c r="M15" s="198"/>
      <c r="N15" s="198"/>
    </row>
    <row r="16" spans="1:14" ht="20.25" customHeight="1">
      <c r="A16" s="78"/>
      <c r="B16" s="78"/>
      <c r="C16" s="78"/>
      <c r="D16" s="78"/>
      <c r="E16" s="78" t="s">
        <v>66</v>
      </c>
      <c r="F16" s="168">
        <f>F17</f>
        <v>74.57</v>
      </c>
      <c r="G16" s="168">
        <f>G17</f>
        <v>74.57</v>
      </c>
      <c r="H16" s="168"/>
      <c r="I16" s="197"/>
      <c r="J16" s="197"/>
      <c r="K16" s="198"/>
      <c r="L16" s="198"/>
      <c r="M16" s="198"/>
      <c r="N16" s="198"/>
    </row>
    <row r="17" spans="1:14" ht="20.25" customHeight="1">
      <c r="A17" s="78" t="s">
        <v>58</v>
      </c>
      <c r="B17" s="78" t="s">
        <v>67</v>
      </c>
      <c r="C17" s="78" t="s">
        <v>68</v>
      </c>
      <c r="D17" s="78" t="s">
        <v>60</v>
      </c>
      <c r="E17" s="78" t="s">
        <v>61</v>
      </c>
      <c r="F17" s="168">
        <f>G17</f>
        <v>74.57</v>
      </c>
      <c r="G17" s="168">
        <v>74.57</v>
      </c>
      <c r="H17" s="168"/>
      <c r="I17" s="197"/>
      <c r="J17" s="199"/>
      <c r="K17" s="198"/>
      <c r="L17" s="198"/>
      <c r="M17" s="198"/>
      <c r="N17" s="198"/>
    </row>
    <row r="18" spans="1:14" ht="20.25" customHeight="1">
      <c r="A18" s="78"/>
      <c r="B18" s="78"/>
      <c r="C18" s="78"/>
      <c r="D18" s="78"/>
      <c r="E18" s="78" t="s">
        <v>69</v>
      </c>
      <c r="F18" s="168">
        <f>F19</f>
        <v>35.25</v>
      </c>
      <c r="G18" s="168"/>
      <c r="H18" s="168">
        <f>H19</f>
        <v>35.25</v>
      </c>
      <c r="I18" s="197"/>
      <c r="J18" s="197"/>
      <c r="K18" s="198"/>
      <c r="L18" s="198"/>
      <c r="M18" s="198"/>
      <c r="N18" s="198"/>
    </row>
    <row r="19" spans="1:14" ht="20.25" customHeight="1">
      <c r="A19" s="78" t="s">
        <v>58</v>
      </c>
      <c r="B19" s="78" t="s">
        <v>67</v>
      </c>
      <c r="C19" s="78" t="s">
        <v>70</v>
      </c>
      <c r="D19" s="78" t="s">
        <v>60</v>
      </c>
      <c r="E19" s="78" t="s">
        <v>61</v>
      </c>
      <c r="F19" s="168">
        <f>G19+H19</f>
        <v>35.25</v>
      </c>
      <c r="G19" s="168"/>
      <c r="H19" s="168">
        <v>35.25</v>
      </c>
      <c r="I19" s="197"/>
      <c r="J19" s="199"/>
      <c r="K19" s="198"/>
      <c r="L19" s="198"/>
      <c r="M19" s="198"/>
      <c r="N19" s="198"/>
    </row>
    <row r="20" spans="1:14" ht="20.25" customHeight="1">
      <c r="A20" s="78"/>
      <c r="B20" s="78"/>
      <c r="C20" s="78"/>
      <c r="D20" s="78"/>
      <c r="E20" s="78" t="s">
        <v>71</v>
      </c>
      <c r="F20" s="168">
        <f>F21</f>
        <v>136.3</v>
      </c>
      <c r="G20" s="168"/>
      <c r="H20" s="168">
        <f>H21</f>
        <v>136.3</v>
      </c>
      <c r="I20" s="197"/>
      <c r="J20" s="197"/>
      <c r="K20" s="198"/>
      <c r="L20" s="198"/>
      <c r="M20" s="198"/>
      <c r="N20" s="198"/>
    </row>
    <row r="21" spans="1:14" ht="20.25" customHeight="1">
      <c r="A21" s="78" t="s">
        <v>58</v>
      </c>
      <c r="B21" s="78" t="s">
        <v>67</v>
      </c>
      <c r="C21" s="78" t="s">
        <v>55</v>
      </c>
      <c r="D21" s="78" t="s">
        <v>60</v>
      </c>
      <c r="E21" s="78" t="s">
        <v>61</v>
      </c>
      <c r="F21" s="168">
        <f>G21+H21</f>
        <v>136.3</v>
      </c>
      <c r="G21" s="168"/>
      <c r="H21" s="168">
        <v>136.3</v>
      </c>
      <c r="I21" s="197"/>
      <c r="J21" s="199"/>
      <c r="K21" s="198"/>
      <c r="L21" s="198"/>
      <c r="M21" s="198"/>
      <c r="N21" s="198"/>
    </row>
    <row r="22" spans="1:14" ht="20.25" customHeight="1">
      <c r="A22" s="78"/>
      <c r="B22" s="78"/>
      <c r="C22" s="78"/>
      <c r="D22" s="78"/>
      <c r="E22" s="78" t="s">
        <v>72</v>
      </c>
      <c r="F22" s="168">
        <f>F23</f>
        <v>247.21</v>
      </c>
      <c r="G22" s="168"/>
      <c r="H22" s="168">
        <f>H23</f>
        <v>247.21</v>
      </c>
      <c r="I22" s="197"/>
      <c r="J22" s="197"/>
      <c r="K22" s="198"/>
      <c r="L22" s="198"/>
      <c r="M22" s="198"/>
      <c r="N22" s="198"/>
    </row>
    <row r="23" spans="1:14" ht="24.75" customHeight="1">
      <c r="A23" s="78" t="s">
        <v>58</v>
      </c>
      <c r="B23" s="78" t="s">
        <v>67</v>
      </c>
      <c r="C23" s="78" t="s">
        <v>73</v>
      </c>
      <c r="D23" s="78" t="s">
        <v>60</v>
      </c>
      <c r="E23" s="78" t="s">
        <v>61</v>
      </c>
      <c r="F23" s="168">
        <f>G23+H23</f>
        <v>247.21</v>
      </c>
      <c r="G23" s="168"/>
      <c r="H23" s="168">
        <v>247.21</v>
      </c>
      <c r="I23" s="197"/>
      <c r="J23" s="199"/>
      <c r="K23" s="198"/>
      <c r="L23" s="198"/>
      <c r="M23" s="198"/>
      <c r="N23" s="198"/>
    </row>
    <row r="24" spans="1:14" ht="24.75" customHeight="1">
      <c r="A24" s="78"/>
      <c r="B24" s="78"/>
      <c r="C24" s="78"/>
      <c r="D24" s="78"/>
      <c r="E24" s="78" t="s">
        <v>74</v>
      </c>
      <c r="F24" s="168">
        <f>F25</f>
        <v>262.14</v>
      </c>
      <c r="G24" s="168"/>
      <c r="H24" s="168">
        <f>H25</f>
        <v>262.14</v>
      </c>
      <c r="I24" s="197"/>
      <c r="J24" s="197"/>
      <c r="K24" s="198"/>
      <c r="L24" s="198"/>
      <c r="M24" s="198"/>
      <c r="N24" s="198"/>
    </row>
    <row r="25" spans="1:14" ht="24.75" customHeight="1">
      <c r="A25" s="78" t="s">
        <v>58</v>
      </c>
      <c r="B25" s="78" t="s">
        <v>67</v>
      </c>
      <c r="C25" s="78" t="s">
        <v>75</v>
      </c>
      <c r="D25" s="78" t="s">
        <v>60</v>
      </c>
      <c r="E25" s="78" t="s">
        <v>61</v>
      </c>
      <c r="F25" s="168">
        <f>G25+H25</f>
        <v>262.14</v>
      </c>
      <c r="G25" s="168"/>
      <c r="H25" s="168">
        <v>262.14</v>
      </c>
      <c r="I25" s="197"/>
      <c r="J25" s="199"/>
      <c r="K25" s="198"/>
      <c r="L25" s="198"/>
      <c r="M25" s="198"/>
      <c r="N25" s="198"/>
    </row>
    <row r="26" spans="1:14" ht="24.75" customHeight="1">
      <c r="A26" s="78" t="s">
        <v>76</v>
      </c>
      <c r="B26" s="78"/>
      <c r="C26" s="78"/>
      <c r="D26" s="78"/>
      <c r="E26" s="78" t="s">
        <v>77</v>
      </c>
      <c r="F26" s="168">
        <f aca="true" t="shared" si="0" ref="F26:H28">F27</f>
        <v>6.19</v>
      </c>
      <c r="G26" s="168">
        <f t="shared" si="0"/>
        <v>6.19</v>
      </c>
      <c r="H26" s="168">
        <f t="shared" si="0"/>
        <v>0</v>
      </c>
      <c r="I26" s="197"/>
      <c r="J26" s="197"/>
      <c r="K26" s="198"/>
      <c r="L26" s="198"/>
      <c r="M26" s="198"/>
      <c r="N26" s="198"/>
    </row>
    <row r="27" spans="1:14" ht="24.75" customHeight="1">
      <c r="A27" s="78"/>
      <c r="B27" s="78" t="s">
        <v>78</v>
      </c>
      <c r="C27" s="78"/>
      <c r="D27" s="78"/>
      <c r="E27" s="78" t="s">
        <v>79</v>
      </c>
      <c r="F27" s="168">
        <f t="shared" si="0"/>
        <v>6.19</v>
      </c>
      <c r="G27" s="168">
        <f t="shared" si="0"/>
        <v>6.19</v>
      </c>
      <c r="H27" s="168">
        <f t="shared" si="0"/>
        <v>0</v>
      </c>
      <c r="I27" s="197"/>
      <c r="J27" s="197"/>
      <c r="K27" s="198"/>
      <c r="L27" s="198"/>
      <c r="M27" s="198"/>
      <c r="N27" s="198"/>
    </row>
    <row r="28" spans="1:14" ht="24.75" customHeight="1">
      <c r="A28" s="78"/>
      <c r="B28" s="78"/>
      <c r="C28" s="78"/>
      <c r="D28" s="78"/>
      <c r="E28" s="78" t="s">
        <v>80</v>
      </c>
      <c r="F28" s="168">
        <f t="shared" si="0"/>
        <v>6.19</v>
      </c>
      <c r="G28" s="168">
        <f t="shared" si="0"/>
        <v>6.19</v>
      </c>
      <c r="H28" s="168">
        <f t="shared" si="0"/>
        <v>0</v>
      </c>
      <c r="I28" s="197"/>
      <c r="J28" s="197"/>
      <c r="K28" s="198"/>
      <c r="L28" s="198"/>
      <c r="M28" s="198"/>
      <c r="N28" s="198"/>
    </row>
    <row r="29" spans="1:14" ht="24.75" customHeight="1">
      <c r="A29" s="78" t="s">
        <v>81</v>
      </c>
      <c r="B29" s="78" t="s">
        <v>82</v>
      </c>
      <c r="C29" s="78" t="s">
        <v>68</v>
      </c>
      <c r="D29" s="78" t="s">
        <v>60</v>
      </c>
      <c r="E29" s="78" t="s">
        <v>61</v>
      </c>
      <c r="F29" s="168">
        <f>G29</f>
        <v>6.19</v>
      </c>
      <c r="G29" s="168">
        <v>6.19</v>
      </c>
      <c r="H29" s="168"/>
      <c r="I29" s="197"/>
      <c r="J29" s="199"/>
      <c r="K29" s="198"/>
      <c r="L29" s="198"/>
      <c r="M29" s="198"/>
      <c r="N29" s="198"/>
    </row>
    <row r="30" spans="6:14" ht="12.75" customHeight="1">
      <c r="F30" s="194"/>
      <c r="G30" s="194"/>
      <c r="H30" s="194"/>
      <c r="I30" s="198"/>
      <c r="J30" s="198"/>
      <c r="K30" s="198"/>
      <c r="L30" s="198"/>
      <c r="M30" s="198"/>
      <c r="N30" s="198"/>
    </row>
    <row r="31" spans="6:14" ht="12.75" customHeight="1">
      <c r="F31" s="194"/>
      <c r="G31" s="194"/>
      <c r="H31" s="194"/>
      <c r="I31" s="198"/>
      <c r="J31" s="198"/>
      <c r="K31" s="198"/>
      <c r="L31" s="198"/>
      <c r="M31" s="198"/>
      <c r="N31" s="198"/>
    </row>
    <row r="32" spans="6:14" ht="12.75" customHeight="1">
      <c r="F32" s="194"/>
      <c r="G32" s="194"/>
      <c r="H32" s="194"/>
      <c r="I32" s="198"/>
      <c r="J32" s="198"/>
      <c r="K32" s="198"/>
      <c r="L32" s="198"/>
      <c r="M32" s="198"/>
      <c r="N32" s="198"/>
    </row>
    <row r="33" spans="6:14" ht="12.75" customHeight="1">
      <c r="F33" s="194"/>
      <c r="G33" s="194"/>
      <c r="H33" s="194"/>
      <c r="I33" s="198"/>
      <c r="J33" s="198"/>
      <c r="K33" s="198"/>
      <c r="L33" s="198"/>
      <c r="M33" s="198"/>
      <c r="N33" s="198"/>
    </row>
    <row r="34" spans="6:14" ht="12.75" customHeight="1">
      <c r="F34" s="194"/>
      <c r="G34" s="194"/>
      <c r="H34" s="194"/>
      <c r="I34" s="198"/>
      <c r="J34" s="198"/>
      <c r="K34" s="198"/>
      <c r="L34" s="198"/>
      <c r="M34" s="198"/>
      <c r="N34" s="198"/>
    </row>
    <row r="35" spans="6:14" ht="12.75" customHeight="1">
      <c r="F35" s="194"/>
      <c r="G35" s="194"/>
      <c r="H35" s="194"/>
      <c r="I35" s="198"/>
      <c r="J35" s="198"/>
      <c r="K35" s="198"/>
      <c r="L35" s="198"/>
      <c r="M35" s="198"/>
      <c r="N35" s="198"/>
    </row>
    <row r="36" spans="6:14" ht="12.75" customHeight="1">
      <c r="F36" s="194"/>
      <c r="G36" s="194"/>
      <c r="H36" s="194"/>
      <c r="I36" s="198"/>
      <c r="J36" s="198"/>
      <c r="K36" s="198"/>
      <c r="L36" s="198"/>
      <c r="M36" s="198"/>
      <c r="N36" s="198"/>
    </row>
    <row r="37" spans="6:14" ht="12.75" customHeight="1">
      <c r="F37" s="194"/>
      <c r="G37" s="194"/>
      <c r="H37" s="194"/>
      <c r="I37" s="198"/>
      <c r="J37" s="198"/>
      <c r="K37" s="198"/>
      <c r="L37" s="198"/>
      <c r="M37" s="198"/>
      <c r="N37" s="198"/>
    </row>
    <row r="38" spans="6:14" ht="12.75" customHeight="1">
      <c r="F38" s="194"/>
      <c r="G38" s="194"/>
      <c r="H38" s="194"/>
      <c r="I38" s="198"/>
      <c r="J38" s="198"/>
      <c r="K38" s="198"/>
      <c r="L38" s="198"/>
      <c r="M38" s="198"/>
      <c r="N38" s="198"/>
    </row>
    <row r="39" spans="6:14" ht="12.75" customHeight="1">
      <c r="F39" s="194"/>
      <c r="G39" s="194"/>
      <c r="H39" s="194"/>
      <c r="I39" s="198"/>
      <c r="J39" s="198"/>
      <c r="K39" s="198"/>
      <c r="L39" s="198"/>
      <c r="M39" s="198"/>
      <c r="N39" s="198"/>
    </row>
    <row r="40" spans="6:14" ht="12.75" customHeight="1">
      <c r="F40" s="194"/>
      <c r="G40" s="194"/>
      <c r="H40" s="194"/>
      <c r="I40" s="198"/>
      <c r="J40" s="198"/>
      <c r="K40" s="198"/>
      <c r="L40" s="198"/>
      <c r="M40" s="198"/>
      <c r="N40" s="198"/>
    </row>
    <row r="41" spans="6:14" ht="12.75" customHeight="1">
      <c r="F41" s="194"/>
      <c r="G41" s="194"/>
      <c r="H41" s="194"/>
      <c r="I41" s="198"/>
      <c r="J41" s="198"/>
      <c r="K41" s="198"/>
      <c r="L41" s="198"/>
      <c r="M41" s="198"/>
      <c r="N41" s="198"/>
    </row>
    <row r="42" spans="6:14" ht="12.75" customHeight="1">
      <c r="F42" s="194"/>
      <c r="G42" s="194"/>
      <c r="H42" s="194"/>
      <c r="I42" s="198"/>
      <c r="J42" s="198"/>
      <c r="K42" s="198"/>
      <c r="L42" s="198"/>
      <c r="M42" s="198"/>
      <c r="N42" s="198"/>
    </row>
    <row r="43" spans="6:14" ht="12.75" customHeight="1">
      <c r="F43" s="194"/>
      <c r="G43" s="194"/>
      <c r="H43" s="194"/>
      <c r="I43" s="198"/>
      <c r="J43" s="198"/>
      <c r="K43" s="198"/>
      <c r="L43" s="198"/>
      <c r="M43" s="198"/>
      <c r="N43" s="198"/>
    </row>
    <row r="44" spans="6:14" ht="12.75" customHeight="1">
      <c r="F44" s="194"/>
      <c r="G44" s="194"/>
      <c r="H44" s="194"/>
      <c r="I44" s="198"/>
      <c r="J44" s="198"/>
      <c r="K44" s="198"/>
      <c r="L44" s="198"/>
      <c r="M44" s="198"/>
      <c r="N44" s="198"/>
    </row>
    <row r="45" spans="6:14" ht="12.75" customHeight="1">
      <c r="F45" s="194"/>
      <c r="G45" s="194"/>
      <c r="H45" s="194"/>
      <c r="I45" s="198"/>
      <c r="J45" s="198"/>
      <c r="K45" s="198"/>
      <c r="L45" s="198"/>
      <c r="M45" s="198"/>
      <c r="N45" s="198"/>
    </row>
    <row r="46" spans="6:14" ht="12.75" customHeight="1">
      <c r="F46" s="194"/>
      <c r="G46" s="194"/>
      <c r="H46" s="194"/>
      <c r="I46" s="198"/>
      <c r="J46" s="198"/>
      <c r="K46" s="198"/>
      <c r="L46" s="198"/>
      <c r="M46" s="198"/>
      <c r="N46" s="198"/>
    </row>
    <row r="47" spans="6:14" ht="12.75" customHeight="1">
      <c r="F47" s="194"/>
      <c r="G47" s="194"/>
      <c r="H47" s="194"/>
      <c r="I47" s="198"/>
      <c r="J47" s="198"/>
      <c r="K47" s="198"/>
      <c r="L47" s="198"/>
      <c r="M47" s="198"/>
      <c r="N47" s="198"/>
    </row>
    <row r="48" spans="6:14" ht="12.75" customHeight="1">
      <c r="F48" s="194"/>
      <c r="G48" s="194"/>
      <c r="H48" s="194"/>
      <c r="I48" s="198"/>
      <c r="J48" s="198"/>
      <c r="K48" s="198"/>
      <c r="L48" s="198"/>
      <c r="M48" s="198"/>
      <c r="N48" s="198"/>
    </row>
    <row r="49" spans="6:14" ht="12.75" customHeight="1">
      <c r="F49" s="194"/>
      <c r="G49" s="194"/>
      <c r="H49" s="194"/>
      <c r="I49" s="198"/>
      <c r="J49" s="198"/>
      <c r="K49" s="198"/>
      <c r="L49" s="198"/>
      <c r="M49" s="198"/>
      <c r="N49" s="19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1"/>
  <sheetViews>
    <sheetView workbookViewId="0" topLeftCell="A4">
      <selection activeCell="D8" sqref="D8:D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5" width="12.25390625" style="154" customWidth="1"/>
    <col min="6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155"/>
      <c r="B2" s="155"/>
      <c r="C2" s="155"/>
      <c r="D2" s="156"/>
      <c r="E2" s="156"/>
      <c r="F2" s="155"/>
      <c r="G2" s="155"/>
      <c r="H2" s="44" t="s">
        <v>90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</row>
    <row r="3" spans="1:34" ht="20.25" customHeight="1">
      <c r="A3" s="6" t="s">
        <v>91</v>
      </c>
      <c r="B3" s="6"/>
      <c r="C3" s="6"/>
      <c r="D3" s="6"/>
      <c r="E3" s="6"/>
      <c r="F3" s="6"/>
      <c r="G3" s="6"/>
      <c r="H3" s="6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pans="1:34" ht="20.25" customHeight="1">
      <c r="A4" s="157"/>
      <c r="B4" s="157"/>
      <c r="C4" s="42"/>
      <c r="D4" s="158"/>
      <c r="E4" s="158"/>
      <c r="F4" s="42"/>
      <c r="G4" s="42"/>
      <c r="H4" s="9" t="s">
        <v>4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</row>
    <row r="5" spans="1:34" ht="20.25" customHeight="1">
      <c r="A5" s="159" t="s">
        <v>5</v>
      </c>
      <c r="B5" s="159"/>
      <c r="C5" s="159" t="s">
        <v>6</v>
      </c>
      <c r="D5" s="122"/>
      <c r="E5" s="122"/>
      <c r="F5" s="159"/>
      <c r="G5" s="159"/>
      <c r="H5" s="159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</row>
    <row r="6" spans="1:34" s="153" customFormat="1" ht="37.5" customHeight="1">
      <c r="A6" s="160" t="s">
        <v>7</v>
      </c>
      <c r="B6" s="161" t="s">
        <v>92</v>
      </c>
      <c r="C6" s="160" t="s">
        <v>7</v>
      </c>
      <c r="D6" s="160" t="s">
        <v>30</v>
      </c>
      <c r="E6" s="160" t="s">
        <v>93</v>
      </c>
      <c r="F6" s="162" t="s">
        <v>94</v>
      </c>
      <c r="G6" s="160" t="s">
        <v>95</v>
      </c>
      <c r="H6" s="162" t="s">
        <v>96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7" spans="1:34" ht="24.75" customHeight="1">
      <c r="A7" s="163" t="s">
        <v>97</v>
      </c>
      <c r="B7" s="164">
        <v>771.91</v>
      </c>
      <c r="C7" s="165" t="s">
        <v>98</v>
      </c>
      <c r="D7" s="164">
        <f>D8+D9</f>
        <v>771.9100000000001</v>
      </c>
      <c r="E7" s="164">
        <f>E8+E9</f>
        <v>771.9100000000001</v>
      </c>
      <c r="F7" s="166"/>
      <c r="G7" s="166"/>
      <c r="H7" s="166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ht="24.75" customHeight="1">
      <c r="A8" s="163" t="s">
        <v>99</v>
      </c>
      <c r="B8" s="164">
        <v>771.91</v>
      </c>
      <c r="C8" s="165" t="s">
        <v>100</v>
      </c>
      <c r="D8" s="167">
        <f>E8</f>
        <v>765.72</v>
      </c>
      <c r="E8" s="168">
        <v>765.72</v>
      </c>
      <c r="F8" s="166"/>
      <c r="G8" s="166"/>
      <c r="H8" s="166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ht="24.75" customHeight="1">
      <c r="A9" s="163" t="s">
        <v>101</v>
      </c>
      <c r="B9" s="169"/>
      <c r="C9" s="170" t="s">
        <v>102</v>
      </c>
      <c r="D9" s="167">
        <f>E9</f>
        <v>6.19</v>
      </c>
      <c r="E9" s="171">
        <v>6.19</v>
      </c>
      <c r="F9" s="166"/>
      <c r="G9" s="166"/>
      <c r="H9" s="166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3" ht="24.75" customHeight="1">
      <c r="A10" s="163" t="s">
        <v>103</v>
      </c>
      <c r="B10" s="166"/>
      <c r="C10" s="167"/>
      <c r="D10" s="164"/>
      <c r="E10" s="166"/>
      <c r="F10" s="166"/>
      <c r="G10" s="166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</row>
    <row r="11" spans="1:34" ht="24.75" customHeight="1">
      <c r="A11" s="163" t="s">
        <v>104</v>
      </c>
      <c r="B11" s="173"/>
      <c r="C11" s="165"/>
      <c r="D11" s="167"/>
      <c r="E11" s="164"/>
      <c r="F11" s="166"/>
      <c r="G11" s="166"/>
      <c r="H11" s="166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ht="24.75" customHeight="1">
      <c r="A12" s="163" t="s">
        <v>99</v>
      </c>
      <c r="B12" s="169"/>
      <c r="C12" s="165"/>
      <c r="D12" s="167"/>
      <c r="E12" s="164"/>
      <c r="F12" s="166"/>
      <c r="G12" s="166"/>
      <c r="H12" s="166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ht="24.75" customHeight="1">
      <c r="A13" s="163" t="s">
        <v>101</v>
      </c>
      <c r="B13" s="169"/>
      <c r="C13" s="165"/>
      <c r="D13" s="174"/>
      <c r="E13" s="175"/>
      <c r="F13" s="176"/>
      <c r="G13" s="176"/>
      <c r="H13" s="169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ht="24.75" customHeight="1">
      <c r="A14" s="163" t="s">
        <v>103</v>
      </c>
      <c r="B14" s="169"/>
      <c r="C14" s="165"/>
      <c r="D14" s="165"/>
      <c r="E14" s="165"/>
      <c r="F14" s="165"/>
      <c r="G14" s="165"/>
      <c r="H14" s="169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ht="24.75" customHeight="1">
      <c r="A15" s="163" t="s">
        <v>105</v>
      </c>
      <c r="B15" s="166"/>
      <c r="C15" s="165"/>
      <c r="D15" s="165"/>
      <c r="E15" s="165"/>
      <c r="F15" s="165"/>
      <c r="G15" s="165"/>
      <c r="H15" s="169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ht="24.75" customHeight="1">
      <c r="A16" s="177"/>
      <c r="B16" s="178"/>
      <c r="C16" s="165"/>
      <c r="D16" s="165"/>
      <c r="E16" s="165"/>
      <c r="F16" s="165"/>
      <c r="G16" s="165"/>
      <c r="H16" s="166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ht="24.75" customHeight="1">
      <c r="A17" s="122"/>
      <c r="B17" s="179"/>
      <c r="C17" s="165"/>
      <c r="D17" s="165"/>
      <c r="E17" s="165"/>
      <c r="F17" s="165"/>
      <c r="G17" s="165"/>
      <c r="H17" s="179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ht="24.75" customHeight="1">
      <c r="A18" s="170"/>
      <c r="B18" s="166"/>
      <c r="C18" s="170" t="s">
        <v>106</v>
      </c>
      <c r="D18" s="174"/>
      <c r="E18" s="180"/>
      <c r="F18" s="181"/>
      <c r="G18" s="181"/>
      <c r="H18" s="166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ht="24.75" customHeight="1">
      <c r="A19" s="170"/>
      <c r="B19" s="182"/>
      <c r="C19" s="170"/>
      <c r="D19" s="167"/>
      <c r="E19" s="183"/>
      <c r="F19" s="184"/>
      <c r="G19" s="184"/>
      <c r="H19" s="184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</row>
    <row r="20" spans="1:34" ht="20.25" customHeight="1">
      <c r="A20" s="122" t="s">
        <v>25</v>
      </c>
      <c r="B20" s="164">
        <v>771.91</v>
      </c>
      <c r="C20" s="122" t="s">
        <v>26</v>
      </c>
      <c r="D20" s="164">
        <v>771.91</v>
      </c>
      <c r="E20" s="164">
        <v>771.91</v>
      </c>
      <c r="F20" s="179"/>
      <c r="G20" s="179"/>
      <c r="H20" s="179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</row>
    <row r="21" spans="1:34" ht="20.25" customHeight="1">
      <c r="A21" s="185"/>
      <c r="B21" s="186"/>
      <c r="C21" s="187"/>
      <c r="D21" s="156"/>
      <c r="E21" s="156"/>
      <c r="F21" s="187"/>
      <c r="G21" s="187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W24"/>
  <sheetViews>
    <sheetView workbookViewId="0" topLeftCell="A1">
      <selection activeCell="BS15" sqref="BS15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33.625" style="1" customWidth="1"/>
    <col min="6" max="6" width="11.125" style="118" customWidth="1"/>
    <col min="7" max="7" width="11.625" style="118" customWidth="1"/>
    <col min="8" max="8" width="8.00390625" style="118" customWidth="1"/>
    <col min="9" max="9" width="6.625" style="118" customWidth="1"/>
    <col min="10" max="20" width="5.00390625" style="118" customWidth="1"/>
    <col min="21" max="21" width="7.00390625" style="118" customWidth="1"/>
    <col min="22" max="22" width="7.25390625" style="118" customWidth="1"/>
    <col min="23" max="24" width="6.125" style="118" customWidth="1"/>
    <col min="25" max="31" width="7.25390625" style="118" customWidth="1"/>
    <col min="32" max="33" width="6.125" style="118" customWidth="1"/>
    <col min="34" max="37" width="7.25390625" style="118" customWidth="1"/>
    <col min="38" max="40" width="6.125" style="118" customWidth="1"/>
    <col min="41" max="41" width="7.25390625" style="118" customWidth="1"/>
    <col min="42" max="43" width="5.875" style="118" customWidth="1"/>
    <col min="44" max="44" width="7.25390625" style="118" customWidth="1"/>
    <col min="45" max="45" width="6.50390625" style="118" customWidth="1"/>
    <col min="46" max="47" width="7.25390625" style="118" customWidth="1"/>
    <col min="48" max="48" width="6.75390625" style="118" customWidth="1"/>
    <col min="49" max="52" width="7.625" style="118" customWidth="1"/>
    <col min="53" max="53" width="9.375" style="118" customWidth="1"/>
    <col min="54" max="55" width="7.75390625" style="118" customWidth="1"/>
    <col min="56" max="59" width="6.875" style="118" customWidth="1"/>
    <col min="60" max="78" width="5.50390625" style="118" customWidth="1"/>
    <col min="79" max="81" width="6.875" style="118" customWidth="1"/>
    <col min="82" max="87" width="5.00390625" style="118" customWidth="1"/>
    <col min="88" max="189" width="6.875" style="1" customWidth="1"/>
    <col min="190" max="16384" width="6.875" style="1" customWidth="1"/>
  </cols>
  <sheetData>
    <row r="1" spans="1:9" ht="30" customHeight="1">
      <c r="A1" s="119" t="s">
        <v>107</v>
      </c>
      <c r="B1" s="119"/>
      <c r="C1" s="119"/>
      <c r="D1" s="119"/>
      <c r="F1" s="120"/>
      <c r="G1" s="120"/>
      <c r="H1" s="120"/>
      <c r="I1" s="120"/>
    </row>
    <row r="2" ht="12.75" customHeight="1">
      <c r="BB2" s="118" t="s">
        <v>108</v>
      </c>
    </row>
    <row r="3" spans="1:54" ht="19.5" customHeight="1">
      <c r="A3" s="6" t="s">
        <v>109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5" ht="19.5" customHeight="1">
      <c r="A4" s="7"/>
      <c r="B4" s="7"/>
      <c r="C4" s="7"/>
      <c r="D4" s="7"/>
      <c r="E4" s="7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6" t="s">
        <v>4</v>
      </c>
      <c r="BC4" s="142"/>
    </row>
    <row r="5" spans="1:127" s="114" customFormat="1" ht="21" customHeight="1">
      <c r="A5" s="122" t="s">
        <v>29</v>
      </c>
      <c r="B5" s="122"/>
      <c r="C5" s="122"/>
      <c r="D5" s="122"/>
      <c r="E5" s="122"/>
      <c r="F5" s="123" t="s">
        <v>30</v>
      </c>
      <c r="G5" s="124" t="s">
        <v>110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 t="s">
        <v>111</v>
      </c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45" t="s">
        <v>112</v>
      </c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 t="s">
        <v>113</v>
      </c>
      <c r="BI5" s="145"/>
      <c r="BJ5" s="145"/>
      <c r="BK5" s="145"/>
      <c r="BL5" s="145" t="s">
        <v>114</v>
      </c>
      <c r="BM5" s="145"/>
      <c r="BN5" s="145"/>
      <c r="BO5" s="145"/>
      <c r="BP5" s="145" t="s">
        <v>115</v>
      </c>
      <c r="BQ5" s="145"/>
      <c r="BR5" s="145"/>
      <c r="BS5" s="145" t="s">
        <v>116</v>
      </c>
      <c r="BT5" s="145"/>
      <c r="BU5" s="145"/>
      <c r="BV5" s="145" t="s">
        <v>117</v>
      </c>
      <c r="BW5" s="145"/>
      <c r="BX5" s="145"/>
      <c r="BY5" s="145"/>
      <c r="BZ5" s="145"/>
      <c r="CA5" s="145" t="s">
        <v>118</v>
      </c>
      <c r="CB5" s="145"/>
      <c r="CC5" s="145"/>
      <c r="CD5" s="145"/>
      <c r="CE5" s="145"/>
      <c r="CF5" s="145" t="s">
        <v>119</v>
      </c>
      <c r="CG5" s="145"/>
      <c r="CH5" s="145"/>
      <c r="CI5" s="145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</row>
    <row r="6" spans="1:119" s="115" customFormat="1" ht="63.75" customHeight="1">
      <c r="A6" s="125" t="s">
        <v>40</v>
      </c>
      <c r="B6" s="125"/>
      <c r="C6" s="125"/>
      <c r="D6" s="126" t="s">
        <v>41</v>
      </c>
      <c r="E6" s="127" t="s">
        <v>42</v>
      </c>
      <c r="F6" s="123"/>
      <c r="G6" s="123" t="s">
        <v>45</v>
      </c>
      <c r="H6" s="128" t="s">
        <v>120</v>
      </c>
      <c r="I6" s="140" t="s">
        <v>121</v>
      </c>
      <c r="J6" s="140" t="s">
        <v>122</v>
      </c>
      <c r="K6" s="141" t="s">
        <v>123</v>
      </c>
      <c r="L6" s="140" t="s">
        <v>124</v>
      </c>
      <c r="M6" s="140" t="s">
        <v>125</v>
      </c>
      <c r="N6" s="140" t="s">
        <v>126</v>
      </c>
      <c r="O6" s="141" t="s">
        <v>127</v>
      </c>
      <c r="P6" s="141"/>
      <c r="Q6" s="143"/>
      <c r="R6" s="141"/>
      <c r="S6" s="141" t="s">
        <v>128</v>
      </c>
      <c r="T6" s="128" t="s">
        <v>129</v>
      </c>
      <c r="U6" s="123" t="s">
        <v>45</v>
      </c>
      <c r="V6" s="144" t="s">
        <v>130</v>
      </c>
      <c r="W6" s="144" t="s">
        <v>131</v>
      </c>
      <c r="X6" s="144" t="s">
        <v>132</v>
      </c>
      <c r="Y6" s="144" t="s">
        <v>133</v>
      </c>
      <c r="Z6" s="144" t="s">
        <v>134</v>
      </c>
      <c r="AA6" s="144" t="s">
        <v>135</v>
      </c>
      <c r="AB6" s="144" t="s">
        <v>136</v>
      </c>
      <c r="AC6" s="144" t="s">
        <v>137</v>
      </c>
      <c r="AD6" s="144" t="s">
        <v>138</v>
      </c>
      <c r="AE6" s="144" t="s">
        <v>139</v>
      </c>
      <c r="AF6" s="144" t="s">
        <v>140</v>
      </c>
      <c r="AG6" s="144" t="s">
        <v>141</v>
      </c>
      <c r="AH6" s="144" t="s">
        <v>142</v>
      </c>
      <c r="AI6" s="144" t="s">
        <v>143</v>
      </c>
      <c r="AJ6" s="144" t="s">
        <v>144</v>
      </c>
      <c r="AK6" s="144" t="s">
        <v>145</v>
      </c>
      <c r="AL6" s="144" t="s">
        <v>146</v>
      </c>
      <c r="AM6" s="144" t="s">
        <v>147</v>
      </c>
      <c r="AN6" s="144" t="s">
        <v>148</v>
      </c>
      <c r="AO6" s="144" t="s">
        <v>149</v>
      </c>
      <c r="AP6" s="144" t="s">
        <v>150</v>
      </c>
      <c r="AQ6" s="144" t="s">
        <v>151</v>
      </c>
      <c r="AR6" s="144" t="s">
        <v>152</v>
      </c>
      <c r="AS6" s="144" t="s">
        <v>153</v>
      </c>
      <c r="AT6" s="144" t="s">
        <v>154</v>
      </c>
      <c r="AU6" s="144" t="s">
        <v>155</v>
      </c>
      <c r="AV6" s="123" t="s">
        <v>30</v>
      </c>
      <c r="AW6" s="123" t="s">
        <v>156</v>
      </c>
      <c r="AX6" s="123" t="s">
        <v>157</v>
      </c>
      <c r="AY6" s="123" t="s">
        <v>158</v>
      </c>
      <c r="AZ6" s="123" t="s">
        <v>159</v>
      </c>
      <c r="BA6" s="123" t="s">
        <v>160</v>
      </c>
      <c r="BB6" s="123" t="s">
        <v>161</v>
      </c>
      <c r="BC6" s="123" t="s">
        <v>162</v>
      </c>
      <c r="BD6" s="123" t="s">
        <v>163</v>
      </c>
      <c r="BE6" s="123" t="s">
        <v>164</v>
      </c>
      <c r="BF6" s="123" t="s">
        <v>165</v>
      </c>
      <c r="BG6" s="123" t="s">
        <v>166</v>
      </c>
      <c r="BH6" s="123" t="s">
        <v>45</v>
      </c>
      <c r="BI6" s="123" t="s">
        <v>167</v>
      </c>
      <c r="BJ6" s="123" t="s">
        <v>168</v>
      </c>
      <c r="BK6" s="123" t="s">
        <v>169</v>
      </c>
      <c r="BL6" s="123" t="s">
        <v>45</v>
      </c>
      <c r="BM6" s="123" t="s">
        <v>170</v>
      </c>
      <c r="BN6" s="123" t="s">
        <v>171</v>
      </c>
      <c r="BO6" s="123" t="s">
        <v>169</v>
      </c>
      <c r="BP6" s="123" t="s">
        <v>45</v>
      </c>
      <c r="BQ6" s="123" t="s">
        <v>172</v>
      </c>
      <c r="BR6" s="123" t="s">
        <v>173</v>
      </c>
      <c r="BS6" s="123" t="s">
        <v>45</v>
      </c>
      <c r="BT6" s="123" t="s">
        <v>174</v>
      </c>
      <c r="BU6" s="123" t="s">
        <v>175</v>
      </c>
      <c r="BV6" s="123" t="s">
        <v>45</v>
      </c>
      <c r="BW6" s="123" t="s">
        <v>176</v>
      </c>
      <c r="BX6" s="123" t="s">
        <v>177</v>
      </c>
      <c r="BY6" s="123" t="s">
        <v>178</v>
      </c>
      <c r="BZ6" s="123" t="s">
        <v>169</v>
      </c>
      <c r="CA6" s="123" t="s">
        <v>45</v>
      </c>
      <c r="CB6" s="145" t="s">
        <v>176</v>
      </c>
      <c r="CC6" s="149" t="s">
        <v>177</v>
      </c>
      <c r="CD6" s="149" t="s">
        <v>178</v>
      </c>
      <c r="CE6" s="149" t="s">
        <v>169</v>
      </c>
      <c r="CF6" s="149" t="s">
        <v>45</v>
      </c>
      <c r="CG6" s="149" t="s">
        <v>179</v>
      </c>
      <c r="CH6" s="149" t="s">
        <v>180</v>
      </c>
      <c r="CI6" s="149" t="s">
        <v>169</v>
      </c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</row>
    <row r="7" spans="1:119" s="115" customFormat="1" ht="42" customHeight="1">
      <c r="A7" s="125" t="s">
        <v>50</v>
      </c>
      <c r="B7" s="129" t="s">
        <v>51</v>
      </c>
      <c r="C7" s="125" t="s">
        <v>52</v>
      </c>
      <c r="D7" s="126"/>
      <c r="E7" s="127"/>
      <c r="F7" s="123"/>
      <c r="G7" s="123"/>
      <c r="H7" s="128"/>
      <c r="I7" s="140"/>
      <c r="J7" s="140"/>
      <c r="K7" s="141"/>
      <c r="L7" s="140"/>
      <c r="M7" s="140"/>
      <c r="N7" s="140"/>
      <c r="O7" s="140" t="s">
        <v>45</v>
      </c>
      <c r="P7" s="140" t="s">
        <v>181</v>
      </c>
      <c r="Q7" s="127" t="s">
        <v>182</v>
      </c>
      <c r="R7" s="140" t="s">
        <v>183</v>
      </c>
      <c r="S7" s="141"/>
      <c r="T7" s="128"/>
      <c r="U7" s="123"/>
      <c r="V7" s="103"/>
      <c r="W7" s="103"/>
      <c r="X7" s="144"/>
      <c r="Y7" s="144"/>
      <c r="Z7" s="103"/>
      <c r="AA7" s="103"/>
      <c r="AB7" s="103"/>
      <c r="AC7" s="103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45"/>
      <c r="CC7" s="149"/>
      <c r="CD7" s="149"/>
      <c r="CE7" s="149"/>
      <c r="CF7" s="149"/>
      <c r="CG7" s="149"/>
      <c r="CH7" s="149"/>
      <c r="CI7" s="149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</row>
    <row r="8" spans="1:114" s="116" customFormat="1" ht="19.5" customHeight="1">
      <c r="A8" s="130"/>
      <c r="B8" s="130"/>
      <c r="C8" s="131"/>
      <c r="D8" s="132"/>
      <c r="E8" s="133" t="s">
        <v>30</v>
      </c>
      <c r="F8" s="134">
        <f>F9</f>
        <v>771.9100000000001</v>
      </c>
      <c r="G8" s="134">
        <f aca="true" t="shared" si="0" ref="G8:BR8">G9</f>
        <v>61.83</v>
      </c>
      <c r="H8" s="134">
        <f t="shared" si="0"/>
        <v>19.47</v>
      </c>
      <c r="I8" s="134">
        <f t="shared" si="0"/>
        <v>13.06</v>
      </c>
      <c r="J8" s="134">
        <f t="shared" si="0"/>
        <v>1.34</v>
      </c>
      <c r="K8" s="134">
        <f t="shared" si="0"/>
        <v>2.73</v>
      </c>
      <c r="L8" s="134">
        <f t="shared" si="0"/>
        <v>7.32</v>
      </c>
      <c r="M8" s="134">
        <f t="shared" si="0"/>
        <v>2.93</v>
      </c>
      <c r="N8" s="134">
        <f t="shared" si="0"/>
        <v>2.56</v>
      </c>
      <c r="O8" s="134">
        <f t="shared" si="0"/>
        <v>0.23</v>
      </c>
      <c r="P8" s="134">
        <f t="shared" si="0"/>
        <v>0.18</v>
      </c>
      <c r="Q8" s="134">
        <f t="shared" si="0"/>
        <v>0.04</v>
      </c>
      <c r="R8" s="134">
        <f t="shared" si="0"/>
        <v>0.01</v>
      </c>
      <c r="S8" s="134">
        <f t="shared" si="0"/>
        <v>6.19</v>
      </c>
      <c r="T8" s="134">
        <f t="shared" si="0"/>
        <v>6</v>
      </c>
      <c r="U8" s="134">
        <f t="shared" si="0"/>
        <v>111.66</v>
      </c>
      <c r="V8" s="134">
        <f t="shared" si="0"/>
        <v>27.09</v>
      </c>
      <c r="W8" s="134">
        <f t="shared" si="0"/>
        <v>0</v>
      </c>
      <c r="X8" s="134">
        <f t="shared" si="0"/>
        <v>0</v>
      </c>
      <c r="Y8" s="134">
        <f t="shared" si="0"/>
        <v>0.2</v>
      </c>
      <c r="Z8" s="134">
        <f t="shared" si="0"/>
        <v>0.1</v>
      </c>
      <c r="AA8" s="134">
        <f t="shared" si="0"/>
        <v>1.3</v>
      </c>
      <c r="AB8" s="134">
        <f t="shared" si="0"/>
        <v>3.7</v>
      </c>
      <c r="AC8" s="134">
        <f t="shared" si="0"/>
        <v>0</v>
      </c>
      <c r="AD8" s="134">
        <f t="shared" si="0"/>
        <v>1.5</v>
      </c>
      <c r="AE8" s="134">
        <f t="shared" si="0"/>
        <v>3</v>
      </c>
      <c r="AF8" s="134">
        <f t="shared" si="0"/>
        <v>0</v>
      </c>
      <c r="AG8" s="134">
        <f t="shared" si="0"/>
        <v>0</v>
      </c>
      <c r="AH8" s="134">
        <f t="shared" si="0"/>
        <v>0.36</v>
      </c>
      <c r="AI8" s="134">
        <f t="shared" si="0"/>
        <v>0.5</v>
      </c>
      <c r="AJ8" s="134">
        <f t="shared" si="0"/>
        <v>0.8</v>
      </c>
      <c r="AK8" s="134">
        <f t="shared" si="0"/>
        <v>0.4</v>
      </c>
      <c r="AL8" s="134">
        <f t="shared" si="0"/>
        <v>0</v>
      </c>
      <c r="AM8" s="134">
        <f t="shared" si="0"/>
        <v>0</v>
      </c>
      <c r="AN8" s="134">
        <f t="shared" si="0"/>
        <v>0</v>
      </c>
      <c r="AO8" s="134">
        <f t="shared" si="0"/>
        <v>6</v>
      </c>
      <c r="AP8" s="134">
        <f t="shared" si="0"/>
        <v>0</v>
      </c>
      <c r="AQ8" s="134">
        <f t="shared" si="0"/>
        <v>0</v>
      </c>
      <c r="AR8" s="134">
        <f t="shared" si="0"/>
        <v>0.49</v>
      </c>
      <c r="AS8" s="134">
        <f t="shared" si="0"/>
        <v>2.8</v>
      </c>
      <c r="AT8" s="134">
        <f t="shared" si="0"/>
        <v>3.12</v>
      </c>
      <c r="AU8" s="134">
        <f t="shared" si="0"/>
        <v>60.3</v>
      </c>
      <c r="AV8" s="134">
        <f t="shared" si="0"/>
        <v>597.42</v>
      </c>
      <c r="AW8" s="134">
        <f t="shared" si="0"/>
        <v>0</v>
      </c>
      <c r="AX8" s="134">
        <f t="shared" si="0"/>
        <v>0</v>
      </c>
      <c r="AY8" s="134">
        <f t="shared" si="0"/>
        <v>0</v>
      </c>
      <c r="AZ8" s="134">
        <f t="shared" si="0"/>
        <v>0</v>
      </c>
      <c r="BA8" s="135">
        <v>476.91</v>
      </c>
      <c r="BB8" s="134">
        <f t="shared" si="0"/>
        <v>0</v>
      </c>
      <c r="BC8" s="134">
        <f t="shared" si="0"/>
        <v>0</v>
      </c>
      <c r="BD8" s="134">
        <f t="shared" si="0"/>
        <v>4</v>
      </c>
      <c r="BE8" s="134">
        <f t="shared" si="0"/>
        <v>15.21</v>
      </c>
      <c r="BF8" s="134">
        <f t="shared" si="0"/>
        <v>7.5</v>
      </c>
      <c r="BG8" s="134">
        <f t="shared" si="0"/>
        <v>93.8</v>
      </c>
      <c r="BH8" s="134">
        <f t="shared" si="0"/>
        <v>0</v>
      </c>
      <c r="BI8" s="134">
        <f t="shared" si="0"/>
        <v>0</v>
      </c>
      <c r="BJ8" s="134">
        <f t="shared" si="0"/>
        <v>0</v>
      </c>
      <c r="BK8" s="134">
        <f t="shared" si="0"/>
        <v>0</v>
      </c>
      <c r="BL8" s="134">
        <f t="shared" si="0"/>
        <v>0</v>
      </c>
      <c r="BM8" s="134">
        <f t="shared" si="0"/>
        <v>0</v>
      </c>
      <c r="BN8" s="134">
        <f t="shared" si="0"/>
        <v>0</v>
      </c>
      <c r="BO8" s="134">
        <f t="shared" si="0"/>
        <v>0</v>
      </c>
      <c r="BP8" s="134">
        <f t="shared" si="0"/>
        <v>0</v>
      </c>
      <c r="BQ8" s="134">
        <f t="shared" si="0"/>
        <v>0</v>
      </c>
      <c r="BR8" s="134">
        <f t="shared" si="0"/>
        <v>0</v>
      </c>
      <c r="BS8" s="134">
        <f aca="true" t="shared" si="1" ref="BS8:CI8">BS9</f>
        <v>0</v>
      </c>
      <c r="BT8" s="134">
        <f t="shared" si="1"/>
        <v>0</v>
      </c>
      <c r="BU8" s="134">
        <f t="shared" si="1"/>
        <v>0</v>
      </c>
      <c r="BV8" s="134">
        <f t="shared" si="1"/>
        <v>0</v>
      </c>
      <c r="BW8" s="134">
        <f t="shared" si="1"/>
        <v>0</v>
      </c>
      <c r="BX8" s="134">
        <f t="shared" si="1"/>
        <v>0</v>
      </c>
      <c r="BY8" s="134">
        <f t="shared" si="1"/>
        <v>0</v>
      </c>
      <c r="BZ8" s="134">
        <f t="shared" si="1"/>
        <v>0</v>
      </c>
      <c r="CA8" s="134">
        <f t="shared" si="1"/>
        <v>1</v>
      </c>
      <c r="CB8" s="134">
        <f t="shared" si="1"/>
        <v>1</v>
      </c>
      <c r="CC8" s="134">
        <f t="shared" si="1"/>
        <v>1</v>
      </c>
      <c r="CD8" s="134">
        <f t="shared" si="1"/>
        <v>0</v>
      </c>
      <c r="CE8" s="134">
        <f t="shared" si="1"/>
        <v>0</v>
      </c>
      <c r="CF8" s="134">
        <f t="shared" si="1"/>
        <v>0</v>
      </c>
      <c r="CG8" s="134">
        <f t="shared" si="1"/>
        <v>0</v>
      </c>
      <c r="CH8" s="134">
        <f t="shared" si="1"/>
        <v>0</v>
      </c>
      <c r="CI8" s="134">
        <f t="shared" si="1"/>
        <v>0</v>
      </c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</row>
    <row r="9" spans="1:119" s="116" customFormat="1" ht="19.5" customHeight="1">
      <c r="A9" s="130"/>
      <c r="B9" s="130"/>
      <c r="C9" s="131"/>
      <c r="D9" s="132"/>
      <c r="E9" s="133" t="s">
        <v>0</v>
      </c>
      <c r="F9" s="134">
        <f>F10+F20</f>
        <v>771.9100000000001</v>
      </c>
      <c r="G9" s="134">
        <f aca="true" t="shared" si="2" ref="G9:BR9">G10+G20</f>
        <v>61.83</v>
      </c>
      <c r="H9" s="134">
        <f t="shared" si="2"/>
        <v>19.47</v>
      </c>
      <c r="I9" s="134">
        <f t="shared" si="2"/>
        <v>13.06</v>
      </c>
      <c r="J9" s="134">
        <f t="shared" si="2"/>
        <v>1.34</v>
      </c>
      <c r="K9" s="134">
        <f t="shared" si="2"/>
        <v>2.73</v>
      </c>
      <c r="L9" s="134">
        <f t="shared" si="2"/>
        <v>7.32</v>
      </c>
      <c r="M9" s="134">
        <f t="shared" si="2"/>
        <v>2.93</v>
      </c>
      <c r="N9" s="134">
        <f t="shared" si="2"/>
        <v>2.56</v>
      </c>
      <c r="O9" s="134">
        <f t="shared" si="2"/>
        <v>0.23</v>
      </c>
      <c r="P9" s="134">
        <f t="shared" si="2"/>
        <v>0.18</v>
      </c>
      <c r="Q9" s="134">
        <f t="shared" si="2"/>
        <v>0.04</v>
      </c>
      <c r="R9" s="134">
        <f t="shared" si="2"/>
        <v>0.01</v>
      </c>
      <c r="S9" s="134">
        <f t="shared" si="2"/>
        <v>6.19</v>
      </c>
      <c r="T9" s="134">
        <f t="shared" si="2"/>
        <v>6</v>
      </c>
      <c r="U9" s="134">
        <f t="shared" si="2"/>
        <v>111.66</v>
      </c>
      <c r="V9" s="134">
        <f t="shared" si="2"/>
        <v>27.09</v>
      </c>
      <c r="W9" s="134">
        <f t="shared" si="2"/>
        <v>0</v>
      </c>
      <c r="X9" s="134">
        <f t="shared" si="2"/>
        <v>0</v>
      </c>
      <c r="Y9" s="134">
        <f t="shared" si="2"/>
        <v>0.2</v>
      </c>
      <c r="Z9" s="134">
        <f t="shared" si="2"/>
        <v>0.1</v>
      </c>
      <c r="AA9" s="134">
        <f t="shared" si="2"/>
        <v>1.3</v>
      </c>
      <c r="AB9" s="134">
        <f t="shared" si="2"/>
        <v>3.7</v>
      </c>
      <c r="AC9" s="134">
        <f t="shared" si="2"/>
        <v>0</v>
      </c>
      <c r="AD9" s="134">
        <f t="shared" si="2"/>
        <v>1.5</v>
      </c>
      <c r="AE9" s="134">
        <f t="shared" si="2"/>
        <v>3</v>
      </c>
      <c r="AF9" s="134">
        <f t="shared" si="2"/>
        <v>0</v>
      </c>
      <c r="AG9" s="134">
        <f t="shared" si="2"/>
        <v>0</v>
      </c>
      <c r="AH9" s="134">
        <f t="shared" si="2"/>
        <v>0.36</v>
      </c>
      <c r="AI9" s="134">
        <f t="shared" si="2"/>
        <v>0.5</v>
      </c>
      <c r="AJ9" s="134">
        <f t="shared" si="2"/>
        <v>0.8</v>
      </c>
      <c r="AK9" s="134">
        <f t="shared" si="2"/>
        <v>0.4</v>
      </c>
      <c r="AL9" s="134">
        <f t="shared" si="2"/>
        <v>0</v>
      </c>
      <c r="AM9" s="134">
        <f t="shared" si="2"/>
        <v>0</v>
      </c>
      <c r="AN9" s="134">
        <f t="shared" si="2"/>
        <v>0</v>
      </c>
      <c r="AO9" s="134">
        <f t="shared" si="2"/>
        <v>6</v>
      </c>
      <c r="AP9" s="134">
        <f t="shared" si="2"/>
        <v>0</v>
      </c>
      <c r="AQ9" s="134">
        <f t="shared" si="2"/>
        <v>0</v>
      </c>
      <c r="AR9" s="134">
        <f t="shared" si="2"/>
        <v>0.49</v>
      </c>
      <c r="AS9" s="134">
        <f t="shared" si="2"/>
        <v>2.8</v>
      </c>
      <c r="AT9" s="134">
        <f t="shared" si="2"/>
        <v>3.12</v>
      </c>
      <c r="AU9" s="134">
        <f t="shared" si="2"/>
        <v>60.3</v>
      </c>
      <c r="AV9" s="134">
        <f t="shared" si="2"/>
        <v>597.42</v>
      </c>
      <c r="AW9" s="134">
        <f t="shared" si="2"/>
        <v>0</v>
      </c>
      <c r="AX9" s="134">
        <f t="shared" si="2"/>
        <v>0</v>
      </c>
      <c r="AY9" s="134">
        <f t="shared" si="2"/>
        <v>0</v>
      </c>
      <c r="AZ9" s="134">
        <f t="shared" si="2"/>
        <v>0</v>
      </c>
      <c r="BA9" s="135">
        <v>476.91</v>
      </c>
      <c r="BB9" s="134">
        <f t="shared" si="2"/>
        <v>0</v>
      </c>
      <c r="BC9" s="134">
        <f t="shared" si="2"/>
        <v>0</v>
      </c>
      <c r="BD9" s="134">
        <f t="shared" si="2"/>
        <v>4</v>
      </c>
      <c r="BE9" s="134">
        <f t="shared" si="2"/>
        <v>15.21</v>
      </c>
      <c r="BF9" s="134">
        <f t="shared" si="2"/>
        <v>7.5</v>
      </c>
      <c r="BG9" s="134">
        <f t="shared" si="2"/>
        <v>93.8</v>
      </c>
      <c r="BH9" s="134">
        <f t="shared" si="2"/>
        <v>0</v>
      </c>
      <c r="BI9" s="134">
        <f t="shared" si="2"/>
        <v>0</v>
      </c>
      <c r="BJ9" s="134">
        <f t="shared" si="2"/>
        <v>0</v>
      </c>
      <c r="BK9" s="134">
        <f t="shared" si="2"/>
        <v>0</v>
      </c>
      <c r="BL9" s="134">
        <f t="shared" si="2"/>
        <v>0</v>
      </c>
      <c r="BM9" s="134">
        <f t="shared" si="2"/>
        <v>0</v>
      </c>
      <c r="BN9" s="134">
        <f t="shared" si="2"/>
        <v>0</v>
      </c>
      <c r="BO9" s="134">
        <f t="shared" si="2"/>
        <v>0</v>
      </c>
      <c r="BP9" s="134">
        <f t="shared" si="2"/>
        <v>0</v>
      </c>
      <c r="BQ9" s="134">
        <f t="shared" si="2"/>
        <v>0</v>
      </c>
      <c r="BR9" s="134">
        <f t="shared" si="2"/>
        <v>0</v>
      </c>
      <c r="BS9" s="134">
        <f aca="true" t="shared" si="3" ref="BS9:CH9">BS10+BS20</f>
        <v>0</v>
      </c>
      <c r="BT9" s="134">
        <f t="shared" si="3"/>
        <v>0</v>
      </c>
      <c r="BU9" s="134">
        <f t="shared" si="3"/>
        <v>0</v>
      </c>
      <c r="BV9" s="134">
        <f t="shared" si="3"/>
        <v>0</v>
      </c>
      <c r="BW9" s="134">
        <f t="shared" si="3"/>
        <v>0</v>
      </c>
      <c r="BX9" s="134">
        <f t="shared" si="3"/>
        <v>0</v>
      </c>
      <c r="BY9" s="134">
        <f t="shared" si="3"/>
        <v>0</v>
      </c>
      <c r="BZ9" s="134">
        <f t="shared" si="3"/>
        <v>0</v>
      </c>
      <c r="CA9" s="134">
        <f t="shared" si="3"/>
        <v>1</v>
      </c>
      <c r="CB9" s="134">
        <f t="shared" si="3"/>
        <v>1</v>
      </c>
      <c r="CC9" s="134">
        <f t="shared" si="3"/>
        <v>1</v>
      </c>
      <c r="CD9" s="134">
        <f t="shared" si="3"/>
        <v>0</v>
      </c>
      <c r="CE9" s="134">
        <f t="shared" si="3"/>
        <v>0</v>
      </c>
      <c r="CF9" s="134">
        <f t="shared" si="3"/>
        <v>0</v>
      </c>
      <c r="CG9" s="134">
        <f t="shared" si="3"/>
        <v>0</v>
      </c>
      <c r="CH9" s="134">
        <f t="shared" si="3"/>
        <v>0</v>
      </c>
      <c r="CI9" s="134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</row>
    <row r="10" spans="1:127" s="117" customFormat="1" ht="19.5" customHeight="1">
      <c r="A10" s="130" t="s">
        <v>53</v>
      </c>
      <c r="B10" s="130"/>
      <c r="C10" s="131"/>
      <c r="D10" s="132"/>
      <c r="E10" s="133" t="s">
        <v>184</v>
      </c>
      <c r="F10" s="135">
        <f>F11+F14</f>
        <v>765.72</v>
      </c>
      <c r="G10" s="135">
        <f aca="true" t="shared" si="4" ref="G10:BR10">G11+G14</f>
        <v>55.64</v>
      </c>
      <c r="H10" s="135">
        <f t="shared" si="4"/>
        <v>19.47</v>
      </c>
      <c r="I10" s="135">
        <f t="shared" si="4"/>
        <v>13.06</v>
      </c>
      <c r="J10" s="135">
        <f t="shared" si="4"/>
        <v>1.34</v>
      </c>
      <c r="K10" s="135">
        <f t="shared" si="4"/>
        <v>2.73</v>
      </c>
      <c r="L10" s="135">
        <f t="shared" si="4"/>
        <v>7.32</v>
      </c>
      <c r="M10" s="135">
        <f t="shared" si="4"/>
        <v>2.93</v>
      </c>
      <c r="N10" s="135">
        <f t="shared" si="4"/>
        <v>2.56</v>
      </c>
      <c r="O10" s="135">
        <f t="shared" si="4"/>
        <v>0.23</v>
      </c>
      <c r="P10" s="135">
        <f t="shared" si="4"/>
        <v>0.18</v>
      </c>
      <c r="Q10" s="135">
        <f t="shared" si="4"/>
        <v>0.04</v>
      </c>
      <c r="R10" s="135">
        <f t="shared" si="4"/>
        <v>0.01</v>
      </c>
      <c r="S10" s="135">
        <f t="shared" si="4"/>
        <v>0</v>
      </c>
      <c r="T10" s="135">
        <f t="shared" si="4"/>
        <v>6</v>
      </c>
      <c r="U10" s="135">
        <f t="shared" si="4"/>
        <v>111.66</v>
      </c>
      <c r="V10" s="135">
        <f t="shared" si="4"/>
        <v>27.09</v>
      </c>
      <c r="W10" s="135">
        <f t="shared" si="4"/>
        <v>0</v>
      </c>
      <c r="X10" s="135">
        <f t="shared" si="4"/>
        <v>0</v>
      </c>
      <c r="Y10" s="135">
        <f t="shared" si="4"/>
        <v>0.2</v>
      </c>
      <c r="Z10" s="135">
        <f t="shared" si="4"/>
        <v>0.1</v>
      </c>
      <c r="AA10" s="135">
        <f t="shared" si="4"/>
        <v>1.3</v>
      </c>
      <c r="AB10" s="135">
        <f t="shared" si="4"/>
        <v>3.7</v>
      </c>
      <c r="AC10" s="135">
        <f t="shared" si="4"/>
        <v>0</v>
      </c>
      <c r="AD10" s="135">
        <f t="shared" si="4"/>
        <v>1.5</v>
      </c>
      <c r="AE10" s="135">
        <f t="shared" si="4"/>
        <v>3</v>
      </c>
      <c r="AF10" s="135">
        <f t="shared" si="4"/>
        <v>0</v>
      </c>
      <c r="AG10" s="135">
        <f t="shared" si="4"/>
        <v>0</v>
      </c>
      <c r="AH10" s="135">
        <f t="shared" si="4"/>
        <v>0.36</v>
      </c>
      <c r="AI10" s="135">
        <f t="shared" si="4"/>
        <v>0.5</v>
      </c>
      <c r="AJ10" s="135">
        <f t="shared" si="4"/>
        <v>0.8</v>
      </c>
      <c r="AK10" s="135">
        <f t="shared" si="4"/>
        <v>0.4</v>
      </c>
      <c r="AL10" s="135">
        <f t="shared" si="4"/>
        <v>0</v>
      </c>
      <c r="AM10" s="135">
        <f t="shared" si="4"/>
        <v>0</v>
      </c>
      <c r="AN10" s="135">
        <f t="shared" si="4"/>
        <v>0</v>
      </c>
      <c r="AO10" s="135">
        <f t="shared" si="4"/>
        <v>6</v>
      </c>
      <c r="AP10" s="135">
        <f t="shared" si="4"/>
        <v>0</v>
      </c>
      <c r="AQ10" s="135">
        <f t="shared" si="4"/>
        <v>0</v>
      </c>
      <c r="AR10" s="135">
        <f t="shared" si="4"/>
        <v>0.49</v>
      </c>
      <c r="AS10" s="135">
        <f t="shared" si="4"/>
        <v>2.8</v>
      </c>
      <c r="AT10" s="135">
        <f t="shared" si="4"/>
        <v>3.12</v>
      </c>
      <c r="AU10" s="135">
        <f t="shared" si="4"/>
        <v>60.3</v>
      </c>
      <c r="AV10" s="135">
        <f t="shared" si="4"/>
        <v>597.42</v>
      </c>
      <c r="AW10" s="135">
        <f t="shared" si="4"/>
        <v>0</v>
      </c>
      <c r="AX10" s="135">
        <f t="shared" si="4"/>
        <v>0</v>
      </c>
      <c r="AY10" s="135">
        <f t="shared" si="4"/>
        <v>0</v>
      </c>
      <c r="AZ10" s="135">
        <f t="shared" si="4"/>
        <v>0</v>
      </c>
      <c r="BA10" s="135">
        <v>476.91</v>
      </c>
      <c r="BB10" s="135">
        <f t="shared" si="4"/>
        <v>0</v>
      </c>
      <c r="BC10" s="135">
        <f t="shared" si="4"/>
        <v>0</v>
      </c>
      <c r="BD10" s="135">
        <f t="shared" si="4"/>
        <v>4</v>
      </c>
      <c r="BE10" s="135">
        <f t="shared" si="4"/>
        <v>15.21</v>
      </c>
      <c r="BF10" s="135">
        <f t="shared" si="4"/>
        <v>7.5</v>
      </c>
      <c r="BG10" s="135">
        <f t="shared" si="4"/>
        <v>93.8</v>
      </c>
      <c r="BH10" s="135">
        <f t="shared" si="4"/>
        <v>0</v>
      </c>
      <c r="BI10" s="135">
        <f t="shared" si="4"/>
        <v>0</v>
      </c>
      <c r="BJ10" s="135">
        <f t="shared" si="4"/>
        <v>0</v>
      </c>
      <c r="BK10" s="135">
        <f t="shared" si="4"/>
        <v>0</v>
      </c>
      <c r="BL10" s="135">
        <f t="shared" si="4"/>
        <v>0</v>
      </c>
      <c r="BM10" s="135">
        <f t="shared" si="4"/>
        <v>0</v>
      </c>
      <c r="BN10" s="135">
        <f t="shared" si="4"/>
        <v>0</v>
      </c>
      <c r="BO10" s="135">
        <f t="shared" si="4"/>
        <v>0</v>
      </c>
      <c r="BP10" s="135">
        <f t="shared" si="4"/>
        <v>0</v>
      </c>
      <c r="BQ10" s="135">
        <f t="shared" si="4"/>
        <v>0</v>
      </c>
      <c r="BR10" s="135">
        <f t="shared" si="4"/>
        <v>0</v>
      </c>
      <c r="BS10" s="135">
        <f aca="true" t="shared" si="5" ref="BS10:CI10">BS11+BS14</f>
        <v>0</v>
      </c>
      <c r="BT10" s="135">
        <f t="shared" si="5"/>
        <v>0</v>
      </c>
      <c r="BU10" s="135">
        <f t="shared" si="5"/>
        <v>0</v>
      </c>
      <c r="BV10" s="135">
        <f t="shared" si="5"/>
        <v>0</v>
      </c>
      <c r="BW10" s="135">
        <f t="shared" si="5"/>
        <v>0</v>
      </c>
      <c r="BX10" s="135">
        <f t="shared" si="5"/>
        <v>0</v>
      </c>
      <c r="BY10" s="135">
        <f t="shared" si="5"/>
        <v>0</v>
      </c>
      <c r="BZ10" s="135">
        <f t="shared" si="5"/>
        <v>0</v>
      </c>
      <c r="CA10" s="135">
        <f t="shared" si="5"/>
        <v>1</v>
      </c>
      <c r="CB10" s="135">
        <f t="shared" si="5"/>
        <v>1</v>
      </c>
      <c r="CC10" s="135">
        <f t="shared" si="5"/>
        <v>1</v>
      </c>
      <c r="CD10" s="135">
        <f t="shared" si="5"/>
        <v>0</v>
      </c>
      <c r="CE10" s="135">
        <f t="shared" si="5"/>
        <v>0</v>
      </c>
      <c r="CF10" s="135">
        <f t="shared" si="5"/>
        <v>0</v>
      </c>
      <c r="CG10" s="135">
        <f t="shared" si="5"/>
        <v>0</v>
      </c>
      <c r="CH10" s="135">
        <f t="shared" si="5"/>
        <v>0</v>
      </c>
      <c r="CI10" s="135">
        <f t="shared" si="5"/>
        <v>0</v>
      </c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</row>
    <row r="11" spans="1:127" s="117" customFormat="1" ht="19.5" customHeight="1">
      <c r="A11" s="130" t="s">
        <v>53</v>
      </c>
      <c r="B11" s="130" t="s">
        <v>55</v>
      </c>
      <c r="C11" s="131"/>
      <c r="D11" s="132"/>
      <c r="E11" s="133" t="s">
        <v>185</v>
      </c>
      <c r="F11" s="135">
        <f>F12+F13</f>
        <v>10.25</v>
      </c>
      <c r="G11" s="135">
        <f aca="true" t="shared" si="6" ref="G11:T11">G12+G13</f>
        <v>10.25</v>
      </c>
      <c r="H11" s="135">
        <f t="shared" si="6"/>
        <v>0</v>
      </c>
      <c r="I11" s="135">
        <f t="shared" si="6"/>
        <v>0</v>
      </c>
      <c r="J11" s="135">
        <f t="shared" si="6"/>
        <v>0</v>
      </c>
      <c r="K11" s="135">
        <f t="shared" si="6"/>
        <v>0</v>
      </c>
      <c r="L11" s="135">
        <f t="shared" si="6"/>
        <v>7.32</v>
      </c>
      <c r="M11" s="135">
        <f t="shared" si="6"/>
        <v>2.93</v>
      </c>
      <c r="N11" s="135">
        <f t="shared" si="6"/>
        <v>0</v>
      </c>
      <c r="O11" s="135">
        <f t="shared" si="6"/>
        <v>0</v>
      </c>
      <c r="P11" s="135">
        <f t="shared" si="6"/>
        <v>0</v>
      </c>
      <c r="Q11" s="135">
        <f t="shared" si="6"/>
        <v>0</v>
      </c>
      <c r="R11" s="135">
        <f t="shared" si="6"/>
        <v>0</v>
      </c>
      <c r="S11" s="135">
        <f t="shared" si="6"/>
        <v>0</v>
      </c>
      <c r="T11" s="135">
        <f t="shared" si="6"/>
        <v>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</row>
    <row r="12" spans="1:127" s="117" customFormat="1" ht="19.5" customHeight="1">
      <c r="A12" s="130" t="s">
        <v>53</v>
      </c>
      <c r="B12" s="130" t="s">
        <v>55</v>
      </c>
      <c r="C12" s="131" t="s">
        <v>55</v>
      </c>
      <c r="D12" s="132" t="s">
        <v>60</v>
      </c>
      <c r="E12" s="133" t="s">
        <v>186</v>
      </c>
      <c r="F12" s="135">
        <f>G12</f>
        <v>7.32</v>
      </c>
      <c r="G12" s="135">
        <f>H12+I12+J12+K12+L12+M12+N12+O12+S12+T12</f>
        <v>7.32</v>
      </c>
      <c r="H12" s="135"/>
      <c r="I12" s="135"/>
      <c r="J12" s="135"/>
      <c r="K12" s="135"/>
      <c r="L12" s="135">
        <v>7.32</v>
      </c>
      <c r="M12" s="135"/>
      <c r="N12" s="135"/>
      <c r="O12" s="135">
        <f>P12+Q12+R12</f>
        <v>0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</row>
    <row r="13" spans="1:127" s="117" customFormat="1" ht="19.5" customHeight="1">
      <c r="A13" s="130" t="s">
        <v>53</v>
      </c>
      <c r="B13" s="130" t="s">
        <v>55</v>
      </c>
      <c r="C13" s="131" t="s">
        <v>63</v>
      </c>
      <c r="D13" s="132" t="s">
        <v>60</v>
      </c>
      <c r="E13" s="133" t="s">
        <v>187</v>
      </c>
      <c r="F13" s="135">
        <f>G13</f>
        <v>2.93</v>
      </c>
      <c r="G13" s="135">
        <f>H13+I13+J13+K13+L13+M13+N13+O13+S13+T13</f>
        <v>2.93</v>
      </c>
      <c r="H13" s="135"/>
      <c r="I13" s="135"/>
      <c r="J13" s="135"/>
      <c r="K13" s="135"/>
      <c r="L13" s="135"/>
      <c r="M13" s="135">
        <v>2.93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</row>
    <row r="14" spans="1:127" s="117" customFormat="1" ht="19.5" customHeight="1">
      <c r="A14" s="130" t="s">
        <v>53</v>
      </c>
      <c r="B14" s="130" t="s">
        <v>64</v>
      </c>
      <c r="C14" s="131"/>
      <c r="D14" s="132"/>
      <c r="E14" s="133" t="s">
        <v>188</v>
      </c>
      <c r="F14" s="135">
        <f>F15+F16+F17+F18+F19</f>
        <v>755.47</v>
      </c>
      <c r="G14" s="135">
        <f aca="true" t="shared" si="7" ref="G14:BR14">G15+G16+G17+G18+G19</f>
        <v>45.39</v>
      </c>
      <c r="H14" s="135">
        <f t="shared" si="7"/>
        <v>19.47</v>
      </c>
      <c r="I14" s="135">
        <f t="shared" si="7"/>
        <v>13.06</v>
      </c>
      <c r="J14" s="135">
        <f t="shared" si="7"/>
        <v>1.34</v>
      </c>
      <c r="K14" s="135">
        <f t="shared" si="7"/>
        <v>2.73</v>
      </c>
      <c r="L14" s="135">
        <f t="shared" si="7"/>
        <v>0</v>
      </c>
      <c r="M14" s="135">
        <f t="shared" si="7"/>
        <v>0</v>
      </c>
      <c r="N14" s="135">
        <f t="shared" si="7"/>
        <v>2.56</v>
      </c>
      <c r="O14" s="135">
        <f t="shared" si="7"/>
        <v>0.23</v>
      </c>
      <c r="P14" s="135">
        <f t="shared" si="7"/>
        <v>0.18</v>
      </c>
      <c r="Q14" s="135">
        <f t="shared" si="7"/>
        <v>0.04</v>
      </c>
      <c r="R14" s="135">
        <f t="shared" si="7"/>
        <v>0.01</v>
      </c>
      <c r="S14" s="135">
        <f t="shared" si="7"/>
        <v>0</v>
      </c>
      <c r="T14" s="135">
        <f t="shared" si="7"/>
        <v>6</v>
      </c>
      <c r="U14" s="135">
        <f t="shared" si="7"/>
        <v>111.66</v>
      </c>
      <c r="V14" s="135">
        <f t="shared" si="7"/>
        <v>27.09</v>
      </c>
      <c r="W14" s="135">
        <f t="shared" si="7"/>
        <v>0</v>
      </c>
      <c r="X14" s="135">
        <f t="shared" si="7"/>
        <v>0</v>
      </c>
      <c r="Y14" s="135">
        <f t="shared" si="7"/>
        <v>0.2</v>
      </c>
      <c r="Z14" s="135">
        <f t="shared" si="7"/>
        <v>0.1</v>
      </c>
      <c r="AA14" s="135">
        <f t="shared" si="7"/>
        <v>1.3</v>
      </c>
      <c r="AB14" s="135">
        <f t="shared" si="7"/>
        <v>3.7</v>
      </c>
      <c r="AC14" s="135">
        <f t="shared" si="7"/>
        <v>0</v>
      </c>
      <c r="AD14" s="135">
        <f t="shared" si="7"/>
        <v>1.5</v>
      </c>
      <c r="AE14" s="135">
        <f t="shared" si="7"/>
        <v>3</v>
      </c>
      <c r="AF14" s="135">
        <f t="shared" si="7"/>
        <v>0</v>
      </c>
      <c r="AG14" s="135">
        <f t="shared" si="7"/>
        <v>0</v>
      </c>
      <c r="AH14" s="135">
        <f t="shared" si="7"/>
        <v>0.36</v>
      </c>
      <c r="AI14" s="135">
        <f t="shared" si="7"/>
        <v>0.5</v>
      </c>
      <c r="AJ14" s="135">
        <f t="shared" si="7"/>
        <v>0.8</v>
      </c>
      <c r="AK14" s="135">
        <f t="shared" si="7"/>
        <v>0.4</v>
      </c>
      <c r="AL14" s="135">
        <f t="shared" si="7"/>
        <v>0</v>
      </c>
      <c r="AM14" s="135">
        <f t="shared" si="7"/>
        <v>0</v>
      </c>
      <c r="AN14" s="135">
        <f t="shared" si="7"/>
        <v>0</v>
      </c>
      <c r="AO14" s="135">
        <f t="shared" si="7"/>
        <v>6</v>
      </c>
      <c r="AP14" s="135">
        <f t="shared" si="7"/>
        <v>0</v>
      </c>
      <c r="AQ14" s="135">
        <f t="shared" si="7"/>
        <v>0</v>
      </c>
      <c r="AR14" s="135">
        <f t="shared" si="7"/>
        <v>0.49</v>
      </c>
      <c r="AS14" s="135">
        <f t="shared" si="7"/>
        <v>2.8</v>
      </c>
      <c r="AT14" s="135">
        <f t="shared" si="7"/>
        <v>3.12</v>
      </c>
      <c r="AU14" s="135">
        <f t="shared" si="7"/>
        <v>60.3</v>
      </c>
      <c r="AV14" s="135">
        <f t="shared" si="7"/>
        <v>597.42</v>
      </c>
      <c r="AW14" s="135">
        <f t="shared" si="7"/>
        <v>0</v>
      </c>
      <c r="AX14" s="135">
        <f t="shared" si="7"/>
        <v>0</v>
      </c>
      <c r="AY14" s="135">
        <f t="shared" si="7"/>
        <v>0</v>
      </c>
      <c r="AZ14" s="135">
        <f t="shared" si="7"/>
        <v>0</v>
      </c>
      <c r="BA14" s="135">
        <f t="shared" si="7"/>
        <v>476.90999999999997</v>
      </c>
      <c r="BB14" s="135">
        <f t="shared" si="7"/>
        <v>0</v>
      </c>
      <c r="BC14" s="135">
        <f t="shared" si="7"/>
        <v>0</v>
      </c>
      <c r="BD14" s="135">
        <f t="shared" si="7"/>
        <v>4</v>
      </c>
      <c r="BE14" s="135">
        <f t="shared" si="7"/>
        <v>15.21</v>
      </c>
      <c r="BF14" s="135">
        <f t="shared" si="7"/>
        <v>7.5</v>
      </c>
      <c r="BG14" s="135">
        <f t="shared" si="7"/>
        <v>93.8</v>
      </c>
      <c r="BH14" s="135">
        <f t="shared" si="7"/>
        <v>0</v>
      </c>
      <c r="BI14" s="135">
        <f t="shared" si="7"/>
        <v>0</v>
      </c>
      <c r="BJ14" s="135">
        <f t="shared" si="7"/>
        <v>0</v>
      </c>
      <c r="BK14" s="135">
        <f t="shared" si="7"/>
        <v>0</v>
      </c>
      <c r="BL14" s="135">
        <f t="shared" si="7"/>
        <v>0</v>
      </c>
      <c r="BM14" s="135">
        <f t="shared" si="7"/>
        <v>0</v>
      </c>
      <c r="BN14" s="135">
        <f t="shared" si="7"/>
        <v>0</v>
      </c>
      <c r="BO14" s="135">
        <f t="shared" si="7"/>
        <v>0</v>
      </c>
      <c r="BP14" s="135">
        <f t="shared" si="7"/>
        <v>0</v>
      </c>
      <c r="BQ14" s="135">
        <f t="shared" si="7"/>
        <v>0</v>
      </c>
      <c r="BR14" s="135">
        <f t="shared" si="7"/>
        <v>0</v>
      </c>
      <c r="BS14" s="135">
        <f aca="true" t="shared" si="8" ref="BS14:CI14">BS15+BS16+BS17+BS18+BS19</f>
        <v>0</v>
      </c>
      <c r="BT14" s="135">
        <f t="shared" si="8"/>
        <v>0</v>
      </c>
      <c r="BU14" s="135">
        <f t="shared" si="8"/>
        <v>0</v>
      </c>
      <c r="BV14" s="135">
        <f t="shared" si="8"/>
        <v>0</v>
      </c>
      <c r="BW14" s="135">
        <f t="shared" si="8"/>
        <v>0</v>
      </c>
      <c r="BX14" s="135">
        <f t="shared" si="8"/>
        <v>0</v>
      </c>
      <c r="BY14" s="135">
        <f t="shared" si="8"/>
        <v>0</v>
      </c>
      <c r="BZ14" s="135">
        <f t="shared" si="8"/>
        <v>0</v>
      </c>
      <c r="CA14" s="135">
        <f t="shared" si="8"/>
        <v>1</v>
      </c>
      <c r="CB14" s="135">
        <f t="shared" si="8"/>
        <v>1</v>
      </c>
      <c r="CC14" s="135">
        <f t="shared" si="8"/>
        <v>1</v>
      </c>
      <c r="CD14" s="135">
        <f t="shared" si="8"/>
        <v>0</v>
      </c>
      <c r="CE14" s="135">
        <f t="shared" si="8"/>
        <v>0</v>
      </c>
      <c r="CF14" s="135">
        <f t="shared" si="8"/>
        <v>0</v>
      </c>
      <c r="CG14" s="135">
        <f t="shared" si="8"/>
        <v>0</v>
      </c>
      <c r="CH14" s="135">
        <f t="shared" si="8"/>
        <v>0</v>
      </c>
      <c r="CI14" s="135">
        <f t="shared" si="8"/>
        <v>0</v>
      </c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</row>
    <row r="15" spans="1:127" s="117" customFormat="1" ht="19.5" customHeight="1">
      <c r="A15" s="130" t="s">
        <v>53</v>
      </c>
      <c r="B15" s="130" t="s">
        <v>64</v>
      </c>
      <c r="C15" s="131" t="s">
        <v>68</v>
      </c>
      <c r="D15" s="132" t="s">
        <v>60</v>
      </c>
      <c r="E15" s="133" t="s">
        <v>189</v>
      </c>
      <c r="F15" s="136">
        <f>G15+U15+AV15+CA15</f>
        <v>74.57</v>
      </c>
      <c r="G15" s="136">
        <f>H15+I15+J15+K15+L15+M15+N15+O15+S15+T15</f>
        <v>45.39</v>
      </c>
      <c r="H15" s="136">
        <v>19.47</v>
      </c>
      <c r="I15" s="136">
        <v>13.06</v>
      </c>
      <c r="J15" s="136">
        <v>1.34</v>
      </c>
      <c r="K15" s="136">
        <v>2.73</v>
      </c>
      <c r="L15" s="136"/>
      <c r="M15" s="136"/>
      <c r="N15" s="136">
        <v>2.56</v>
      </c>
      <c r="O15" s="136">
        <f>P15+Q15+R15</f>
        <v>0.23</v>
      </c>
      <c r="P15" s="136">
        <v>0.18</v>
      </c>
      <c r="Q15" s="136">
        <v>0.04</v>
      </c>
      <c r="R15" s="136">
        <v>0.01</v>
      </c>
      <c r="S15" s="136"/>
      <c r="T15" s="136">
        <v>6</v>
      </c>
      <c r="U15" s="136">
        <f>V15+W15+X15+Y15+Z15+AA15+AB15+AC15+AD15+AE15+AF15+AG15+AH15+AI15+AJ15+AK15+AL15+AM15+AN15+AO15+AP15+AQ15+AR15+AS15+AT15+AU15</f>
        <v>12.969999999999999</v>
      </c>
      <c r="V15" s="136">
        <v>2.6</v>
      </c>
      <c r="W15" s="136"/>
      <c r="X15" s="136"/>
      <c r="Y15" s="136">
        <v>0.1</v>
      </c>
      <c r="Z15" s="136">
        <v>0.1</v>
      </c>
      <c r="AA15" s="136">
        <v>0.8</v>
      </c>
      <c r="AB15" s="136">
        <v>0.7</v>
      </c>
      <c r="AC15" s="136"/>
      <c r="AD15" s="136">
        <v>0.5</v>
      </c>
      <c r="AE15" s="136">
        <v>3</v>
      </c>
      <c r="AF15" s="136"/>
      <c r="AG15" s="136"/>
      <c r="AH15" s="136">
        <v>0.36</v>
      </c>
      <c r="AI15" s="136">
        <v>0.5</v>
      </c>
      <c r="AJ15" s="136">
        <v>0.5</v>
      </c>
      <c r="AK15" s="136">
        <v>0.2</v>
      </c>
      <c r="AL15" s="136"/>
      <c r="AM15" s="136"/>
      <c r="AN15" s="136"/>
      <c r="AO15" s="136"/>
      <c r="AP15" s="136"/>
      <c r="AQ15" s="136"/>
      <c r="AR15" s="136">
        <v>0.49</v>
      </c>
      <c r="AS15" s="136"/>
      <c r="AT15" s="136">
        <v>3.12</v>
      </c>
      <c r="AU15" s="136"/>
      <c r="AV15" s="136">
        <f>AW15+AX15+AY15+AZ15+BA15+BB15+BC15+BD15+BE15+BF15+BG15</f>
        <v>15.21</v>
      </c>
      <c r="AW15" s="136"/>
      <c r="AX15" s="136"/>
      <c r="AY15" s="136"/>
      <c r="AZ15" s="136"/>
      <c r="BA15" s="136"/>
      <c r="BB15" s="136"/>
      <c r="BC15" s="136"/>
      <c r="BD15" s="136"/>
      <c r="BE15" s="136">
        <v>15.21</v>
      </c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>
        <f>CB15+CP15+DQ15+EV15</f>
        <v>1</v>
      </c>
      <c r="CB15" s="136">
        <f>CC15+CQ15+DR15+EW15</f>
        <v>1</v>
      </c>
      <c r="CC15" s="136">
        <v>1</v>
      </c>
      <c r="CD15" s="136">
        <f>CE15+CS15+DT15+EY15</f>
        <v>0</v>
      </c>
      <c r="CE15" s="136">
        <f>CF15+CT15+DU15+EZ15</f>
        <v>0</v>
      </c>
      <c r="CF15" s="136"/>
      <c r="CG15" s="136">
        <f>CH15+CV15+DW15+FB15</f>
        <v>0</v>
      </c>
      <c r="CH15" s="136">
        <f>CI15+CW15+DX15+FC15</f>
        <v>0</v>
      </c>
      <c r="CI15" s="136">
        <f>CJ15+CX15+DY15+FD15</f>
        <v>0</v>
      </c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</row>
    <row r="16" spans="1:127" s="117" customFormat="1" ht="19.5" customHeight="1">
      <c r="A16" s="130" t="s">
        <v>53</v>
      </c>
      <c r="B16" s="130" t="s">
        <v>64</v>
      </c>
      <c r="C16" s="131" t="s">
        <v>70</v>
      </c>
      <c r="D16" s="137" t="s">
        <v>60</v>
      </c>
      <c r="E16" s="138" t="s">
        <v>190</v>
      </c>
      <c r="F16" s="136">
        <f>G16+U16+AV16+CA16</f>
        <v>35.25</v>
      </c>
      <c r="G16" s="136">
        <f>H16+I16+J16+K16+L16+M16+N16+O16+S16+T16</f>
        <v>0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>
        <f>V16+W16+X16+Y16+Z16+AA16+AB16+AC16+AD16+AE16+AF16+AG16+AH16+AI16+AJ16+AK16+AL16+AM16+AN16+AO16+AP16+AQ16+AR16+AS16+AT16+AU16</f>
        <v>9.4</v>
      </c>
      <c r="V16" s="136">
        <v>2.4</v>
      </c>
      <c r="W16" s="136"/>
      <c r="X16" s="136"/>
      <c r="Y16" s="136">
        <v>0.1</v>
      </c>
      <c r="Z16" s="136"/>
      <c r="AA16" s="136">
        <v>0.5</v>
      </c>
      <c r="AB16" s="136"/>
      <c r="AC16" s="136"/>
      <c r="AD16" s="136">
        <v>1</v>
      </c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>
        <v>3</v>
      </c>
      <c r="AP16" s="136"/>
      <c r="AQ16" s="136"/>
      <c r="AR16" s="136"/>
      <c r="AS16" s="136"/>
      <c r="AT16" s="136"/>
      <c r="AU16" s="136">
        <v>2.4</v>
      </c>
      <c r="AV16" s="136">
        <f>AW16+AX16+AY16+AZ16+BA16+BB16+BC16+BD16+BE16+BF16+BG16</f>
        <v>25.85</v>
      </c>
      <c r="AW16" s="136"/>
      <c r="AX16" s="136"/>
      <c r="AY16" s="136"/>
      <c r="AZ16" s="136"/>
      <c r="BA16" s="147">
        <v>25.85</v>
      </c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>
        <f>CB16+CP16+DQ16+EV16</f>
        <v>0</v>
      </c>
      <c r="CB16" s="136"/>
      <c r="CC16" s="136"/>
      <c r="CD16" s="136"/>
      <c r="CE16" s="136"/>
      <c r="CF16" s="136"/>
      <c r="CG16" s="136"/>
      <c r="CH16" s="136"/>
      <c r="CI16" s="136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</row>
    <row r="17" spans="1:127" s="117" customFormat="1" ht="19.5" customHeight="1">
      <c r="A17" s="130" t="s">
        <v>53</v>
      </c>
      <c r="B17" s="130" t="s">
        <v>64</v>
      </c>
      <c r="C17" s="131" t="s">
        <v>55</v>
      </c>
      <c r="D17" s="137" t="s">
        <v>60</v>
      </c>
      <c r="E17" s="138" t="s">
        <v>191</v>
      </c>
      <c r="F17" s="136">
        <f>G17+U17+AV17+CA17</f>
        <v>136.3</v>
      </c>
      <c r="G17" s="136">
        <f>H17+I17+J17+K17+L17+M17+N17+O17+S17+T17</f>
        <v>0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>
        <f>V17+W17+X17+Y17+Z17+AA17+AB17+AC17+AD17+AE17+AF17+AG17+AH17+AI17+AJ17+AK17+AL17+AM17+AN17+AO17+AP17+AQ17+AR17+AS17+AT17+AU17</f>
        <v>9.8</v>
      </c>
      <c r="V17" s="136">
        <v>0.5</v>
      </c>
      <c r="W17" s="136"/>
      <c r="X17" s="136"/>
      <c r="Y17" s="136"/>
      <c r="Z17" s="136"/>
      <c r="AA17" s="136"/>
      <c r="AB17" s="136">
        <v>3</v>
      </c>
      <c r="AC17" s="136"/>
      <c r="AD17" s="136"/>
      <c r="AE17" s="136"/>
      <c r="AF17" s="136"/>
      <c r="AG17" s="136"/>
      <c r="AH17" s="136"/>
      <c r="AI17" s="136"/>
      <c r="AJ17" s="136">
        <v>0.3</v>
      </c>
      <c r="AK17" s="136">
        <v>0.2</v>
      </c>
      <c r="AL17" s="136"/>
      <c r="AM17" s="136"/>
      <c r="AN17" s="136"/>
      <c r="AO17" s="136">
        <v>3</v>
      </c>
      <c r="AP17" s="136"/>
      <c r="AQ17" s="136"/>
      <c r="AR17" s="136"/>
      <c r="AS17" s="136">
        <v>2.8</v>
      </c>
      <c r="AT17" s="136"/>
      <c r="AU17" s="136"/>
      <c r="AV17" s="136">
        <f>AW17+AX17+AY17+AZ17+BA17+BB17+BC17+BD17+BE17+BF17+BG17</f>
        <v>126.5</v>
      </c>
      <c r="AW17" s="136"/>
      <c r="AX17" s="136"/>
      <c r="AY17" s="136"/>
      <c r="AZ17" s="136"/>
      <c r="BA17" s="136">
        <v>80</v>
      </c>
      <c r="BB17" s="136"/>
      <c r="BC17" s="136"/>
      <c r="BD17" s="136">
        <v>4</v>
      </c>
      <c r="BE17" s="136"/>
      <c r="BF17" s="136">
        <v>7.5</v>
      </c>
      <c r="BG17" s="136">
        <v>35</v>
      </c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>
        <f>CB17+CP17+DQ17+EV17</f>
        <v>0</v>
      </c>
      <c r="CB17" s="136"/>
      <c r="CC17" s="136"/>
      <c r="CD17" s="136"/>
      <c r="CE17" s="136"/>
      <c r="CF17" s="136"/>
      <c r="CG17" s="136"/>
      <c r="CH17" s="136"/>
      <c r="CI17" s="136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</row>
    <row r="18" spans="1:127" s="117" customFormat="1" ht="19.5" customHeight="1">
      <c r="A18" s="130" t="s">
        <v>53</v>
      </c>
      <c r="B18" s="130" t="s">
        <v>64</v>
      </c>
      <c r="C18" s="131" t="s">
        <v>73</v>
      </c>
      <c r="D18" s="137" t="s">
        <v>60</v>
      </c>
      <c r="E18" s="138" t="s">
        <v>192</v>
      </c>
      <c r="F18" s="136">
        <f>G18+U18+AV18+CA18</f>
        <v>247.21</v>
      </c>
      <c r="G18" s="136">
        <f>H18+I18+J18+K18+L18+M18+N18+O18+S18+T18</f>
        <v>0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>
        <f>V18+W18+X18+Y18+Z18+AA18+AB18+AC18+AD18+AE18+AF18+AG18+AH18+AI18+AJ18+AK18+AL18+AM18+AN18+AO18+AP18+AQ18+AR18+AS18+AT18+AU18</f>
        <v>0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>
        <f>AW18+AX18+AY18+AZ18+BA18+BB18+BC18+BD18+BE18+BF18+BG18</f>
        <v>247.21</v>
      </c>
      <c r="AW18" s="136"/>
      <c r="AX18" s="136"/>
      <c r="AY18" s="136"/>
      <c r="AZ18" s="136"/>
      <c r="BA18" s="136">
        <v>247.21</v>
      </c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>
        <f>CB18+CP18+DQ18+EV18</f>
        <v>0</v>
      </c>
      <c r="CB18" s="136"/>
      <c r="CC18" s="136"/>
      <c r="CD18" s="136"/>
      <c r="CE18" s="136"/>
      <c r="CF18" s="136"/>
      <c r="CG18" s="136"/>
      <c r="CH18" s="136"/>
      <c r="CI18" s="136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</row>
    <row r="19" spans="1:127" s="117" customFormat="1" ht="20.25" customHeight="1">
      <c r="A19" s="130" t="s">
        <v>53</v>
      </c>
      <c r="B19" s="130" t="s">
        <v>64</v>
      </c>
      <c r="C19" s="131" t="s">
        <v>75</v>
      </c>
      <c r="D19" s="137" t="s">
        <v>60</v>
      </c>
      <c r="E19" s="138" t="s">
        <v>193</v>
      </c>
      <c r="F19" s="136">
        <f>G19+U19+AV19+CA19</f>
        <v>262.14</v>
      </c>
      <c r="G19" s="136">
        <f>H19+I19+J19+K19+L19+M19+N19+O19+S19+T19</f>
        <v>0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>
        <f>V19+W19+X19+Y19+Z19+AA19+AB19+AC19+AD19+AE19+AF19+AG19+AH19+AI19+AJ19+AK19+AL19+AM19+AN19+AO19+AP19+AQ19+AR19+AS19+AT19+AU19</f>
        <v>79.49</v>
      </c>
      <c r="V19" s="136">
        <v>21.59</v>
      </c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>
        <v>57.9</v>
      </c>
      <c r="AV19" s="136">
        <f>AW19+AX19+AY19+AZ19+BA19+BB19+BC19+BD19+BE19+BF19+BG19</f>
        <v>182.64999999999998</v>
      </c>
      <c r="AW19" s="136"/>
      <c r="AX19" s="136"/>
      <c r="AY19" s="136"/>
      <c r="AZ19" s="136"/>
      <c r="BA19" s="136">
        <v>123.85</v>
      </c>
      <c r="BB19" s="136"/>
      <c r="BC19" s="136"/>
      <c r="BD19" s="136"/>
      <c r="BE19" s="136"/>
      <c r="BF19" s="136"/>
      <c r="BG19" s="136">
        <v>58.8</v>
      </c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>
        <f>CB19+CP19+DQ19+EV19</f>
        <v>0</v>
      </c>
      <c r="CB19" s="136"/>
      <c r="CC19" s="136"/>
      <c r="CD19" s="136"/>
      <c r="CE19" s="136"/>
      <c r="CF19" s="136"/>
      <c r="CG19" s="136"/>
      <c r="CH19" s="136"/>
      <c r="CI19" s="136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</row>
    <row r="20" spans="1:127" s="117" customFormat="1" ht="19.5" customHeight="1">
      <c r="A20" s="130" t="s">
        <v>76</v>
      </c>
      <c r="B20" s="130"/>
      <c r="C20" s="131"/>
      <c r="D20" s="132"/>
      <c r="E20" s="133" t="s">
        <v>194</v>
      </c>
      <c r="F20" s="136">
        <f>F21</f>
        <v>6.19</v>
      </c>
      <c r="G20" s="136">
        <f aca="true" t="shared" si="9" ref="G20:T20">G21</f>
        <v>6.19</v>
      </c>
      <c r="H20" s="136">
        <f t="shared" si="9"/>
        <v>0</v>
      </c>
      <c r="I20" s="136">
        <f t="shared" si="9"/>
        <v>0</v>
      </c>
      <c r="J20" s="136">
        <f t="shared" si="9"/>
        <v>0</v>
      </c>
      <c r="K20" s="136">
        <f t="shared" si="9"/>
        <v>0</v>
      </c>
      <c r="L20" s="136">
        <f t="shared" si="9"/>
        <v>0</v>
      </c>
      <c r="M20" s="136">
        <f t="shared" si="9"/>
        <v>0</v>
      </c>
      <c r="N20" s="136">
        <f t="shared" si="9"/>
        <v>0</v>
      </c>
      <c r="O20" s="136">
        <f t="shared" si="9"/>
        <v>0</v>
      </c>
      <c r="P20" s="136">
        <f t="shared" si="9"/>
        <v>0</v>
      </c>
      <c r="Q20" s="136">
        <f t="shared" si="9"/>
        <v>0</v>
      </c>
      <c r="R20" s="136">
        <f t="shared" si="9"/>
        <v>0</v>
      </c>
      <c r="S20" s="136">
        <f t="shared" si="9"/>
        <v>6.19</v>
      </c>
      <c r="T20" s="136">
        <f t="shared" si="9"/>
        <v>0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</row>
    <row r="21" spans="1:127" s="117" customFormat="1" ht="19.5" customHeight="1">
      <c r="A21" s="130" t="s">
        <v>76</v>
      </c>
      <c r="B21" s="130" t="s">
        <v>78</v>
      </c>
      <c r="C21" s="131"/>
      <c r="D21" s="132"/>
      <c r="E21" s="133" t="s">
        <v>195</v>
      </c>
      <c r="F21" s="136">
        <f>F22</f>
        <v>6.19</v>
      </c>
      <c r="G21" s="136">
        <f aca="true" t="shared" si="10" ref="G21:T21">G22</f>
        <v>6.19</v>
      </c>
      <c r="H21" s="136">
        <f t="shared" si="10"/>
        <v>0</v>
      </c>
      <c r="I21" s="136">
        <f t="shared" si="10"/>
        <v>0</v>
      </c>
      <c r="J21" s="136">
        <f t="shared" si="10"/>
        <v>0</v>
      </c>
      <c r="K21" s="136">
        <f t="shared" si="10"/>
        <v>0</v>
      </c>
      <c r="L21" s="136">
        <f t="shared" si="10"/>
        <v>0</v>
      </c>
      <c r="M21" s="136">
        <f t="shared" si="10"/>
        <v>0</v>
      </c>
      <c r="N21" s="136">
        <f t="shared" si="10"/>
        <v>0</v>
      </c>
      <c r="O21" s="136">
        <f t="shared" si="10"/>
        <v>0</v>
      </c>
      <c r="P21" s="136">
        <f t="shared" si="10"/>
        <v>0</v>
      </c>
      <c r="Q21" s="136">
        <f t="shared" si="10"/>
        <v>0</v>
      </c>
      <c r="R21" s="136">
        <f t="shared" si="10"/>
        <v>0</v>
      </c>
      <c r="S21" s="136">
        <f t="shared" si="10"/>
        <v>6.19</v>
      </c>
      <c r="T21" s="136">
        <f t="shared" si="10"/>
        <v>0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</row>
    <row r="22" spans="1:127" s="117" customFormat="1" ht="19.5" customHeight="1">
      <c r="A22" s="130" t="s">
        <v>76</v>
      </c>
      <c r="B22" s="130" t="s">
        <v>78</v>
      </c>
      <c r="C22" s="131" t="s">
        <v>68</v>
      </c>
      <c r="D22" s="132" t="s">
        <v>60</v>
      </c>
      <c r="E22" s="133" t="s">
        <v>196</v>
      </c>
      <c r="F22" s="136">
        <f>G22</f>
        <v>6.19</v>
      </c>
      <c r="G22" s="135">
        <f>S22</f>
        <v>6.19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>
        <v>6.19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</row>
    <row r="23" spans="6:87" s="114" customFormat="1" ht="12.75" customHeight="1"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</row>
    <row r="24" spans="6:87" s="114" customFormat="1" ht="12.75" customHeight="1"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</row>
  </sheetData>
  <sheetProtection/>
  <mergeCells count="82">
    <mergeCell ref="A1:D1"/>
    <mergeCell ref="F1:I1"/>
    <mergeCell ref="A3:BB3"/>
    <mergeCell ref="A5:E5"/>
    <mergeCell ref="G5:T5"/>
    <mergeCell ref="U5:AU5"/>
    <mergeCell ref="AV5:BG5"/>
    <mergeCell ref="BH5:BK5"/>
    <mergeCell ref="BL5:BO5"/>
    <mergeCell ref="BP5:BR5"/>
    <mergeCell ref="BS5:BU5"/>
    <mergeCell ref="BV5:BZ5"/>
    <mergeCell ref="CA5:CE5"/>
    <mergeCell ref="CF5:CI5"/>
    <mergeCell ref="A6:C6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</mergeCells>
  <printOptions horizontalCentered="1"/>
  <pageMargins left="0.75" right="0.75" top="0.98" bottom="0.98" header="0.51" footer="0.51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3">
      <selection activeCell="F33" sqref="F33"/>
    </sheetView>
  </sheetViews>
  <sheetFormatPr defaultColWidth="6.875" defaultRowHeight="12.75" customHeight="1"/>
  <cols>
    <col min="1" max="2" width="5.875" style="90" customWidth="1"/>
    <col min="3" max="3" width="9.75390625" style="90" customWidth="1"/>
    <col min="4" max="4" width="33.00390625" style="91" customWidth="1"/>
    <col min="5" max="7" width="17.75390625" style="90" customWidth="1"/>
    <col min="8" max="16384" width="6.875" style="91" customWidth="1"/>
  </cols>
  <sheetData>
    <row r="1" spans="1:3" ht="24" customHeight="1">
      <c r="A1" s="92"/>
      <c r="B1" s="92"/>
      <c r="C1" s="92"/>
    </row>
    <row r="2" spans="1:7" ht="19.5" customHeight="1">
      <c r="A2" s="93"/>
      <c r="B2" s="93"/>
      <c r="C2" s="93"/>
      <c r="D2" s="94"/>
      <c r="E2" s="93"/>
      <c r="F2" s="93"/>
      <c r="G2" s="95" t="s">
        <v>197</v>
      </c>
    </row>
    <row r="3" spans="1:7" ht="25.5" customHeight="1">
      <c r="A3" s="96" t="s">
        <v>198</v>
      </c>
      <c r="B3" s="96"/>
      <c r="C3" s="96"/>
      <c r="D3" s="96"/>
      <c r="E3" s="96"/>
      <c r="F3" s="96"/>
      <c r="G3" s="96"/>
    </row>
    <row r="4" spans="1:7" ht="19.5" customHeight="1">
      <c r="A4" s="97"/>
      <c r="B4" s="97"/>
      <c r="C4" s="97"/>
      <c r="D4" s="98"/>
      <c r="E4" s="99"/>
      <c r="F4" s="99"/>
      <c r="G4" s="93" t="s">
        <v>4</v>
      </c>
    </row>
    <row r="5" spans="1:7" s="89" customFormat="1" ht="19.5" customHeight="1">
      <c r="A5" s="100" t="s">
        <v>199</v>
      </c>
      <c r="B5" s="100"/>
      <c r="C5" s="101"/>
      <c r="D5" s="102"/>
      <c r="E5" s="103" t="s">
        <v>85</v>
      </c>
      <c r="F5" s="103"/>
      <c r="G5" s="103"/>
    </row>
    <row r="6" spans="1:7" s="89" customFormat="1" ht="19.5" customHeight="1">
      <c r="A6" s="104" t="s">
        <v>40</v>
      </c>
      <c r="B6" s="105"/>
      <c r="C6" s="106" t="s">
        <v>41</v>
      </c>
      <c r="D6" s="103" t="s">
        <v>200</v>
      </c>
      <c r="E6" s="103" t="s">
        <v>30</v>
      </c>
      <c r="F6" s="101" t="s">
        <v>201</v>
      </c>
      <c r="G6" s="107" t="s">
        <v>202</v>
      </c>
    </row>
    <row r="7" spans="1:7" s="89" customFormat="1" ht="33.75" customHeight="1">
      <c r="A7" s="108" t="s">
        <v>50</v>
      </c>
      <c r="B7" s="108" t="s">
        <v>51</v>
      </c>
      <c r="C7" s="106"/>
      <c r="D7" s="103"/>
      <c r="E7" s="103"/>
      <c r="F7" s="101"/>
      <c r="G7" s="107"/>
    </row>
    <row r="8" spans="1:13" s="89" customFormat="1" ht="23.25" customHeight="1">
      <c r="A8" s="109"/>
      <c r="B8" s="109"/>
      <c r="C8" s="109">
        <v>611601</v>
      </c>
      <c r="D8" s="105" t="s">
        <v>0</v>
      </c>
      <c r="E8" s="110">
        <f>E9+E20+E34+E36</f>
        <v>91.00999999999999</v>
      </c>
      <c r="F8" s="110">
        <f>F9+F20+F34+F36</f>
        <v>77.03999999999999</v>
      </c>
      <c r="G8" s="110">
        <f>G9+G20+G34+G36</f>
        <v>13.969999999999999</v>
      </c>
      <c r="H8" s="111"/>
      <c r="I8" s="111"/>
      <c r="J8" s="111"/>
      <c r="K8" s="111"/>
      <c r="L8" s="111"/>
      <c r="M8" s="111"/>
    </row>
    <row r="9" spans="1:13" s="89" customFormat="1" ht="23.25" customHeight="1">
      <c r="A9" s="109">
        <v>301</v>
      </c>
      <c r="B9" s="109"/>
      <c r="C9" s="109">
        <v>611601</v>
      </c>
      <c r="D9" s="105" t="s">
        <v>110</v>
      </c>
      <c r="E9" s="110">
        <f>E10+E11+E12+E13+E14+E15+E16+E17+E18+E19</f>
        <v>61.83</v>
      </c>
      <c r="F9" s="110">
        <f>F10+F11+F12+F13+F14+F15+F16+F17+F18+F19</f>
        <v>61.83</v>
      </c>
      <c r="G9" s="110">
        <f>G10+G11+G12+G13+G14+G15+G16+G17+G18+G19</f>
        <v>0</v>
      </c>
      <c r="H9" s="111"/>
      <c r="I9" s="111"/>
      <c r="J9" s="111"/>
      <c r="K9" s="111"/>
      <c r="L9" s="111"/>
      <c r="M9" s="111"/>
    </row>
    <row r="10" spans="1:13" s="89" customFormat="1" ht="23.25" customHeight="1">
      <c r="A10" s="109">
        <v>301</v>
      </c>
      <c r="B10" s="112" t="s">
        <v>68</v>
      </c>
      <c r="C10" s="109">
        <v>611601</v>
      </c>
      <c r="D10" s="105" t="s">
        <v>120</v>
      </c>
      <c r="E10" s="110">
        <f>F10+G10</f>
        <v>19.47</v>
      </c>
      <c r="F10" s="110">
        <v>19.47</v>
      </c>
      <c r="G10" s="110"/>
      <c r="H10" s="111"/>
      <c r="I10" s="111"/>
      <c r="J10" s="111"/>
      <c r="K10" s="111"/>
      <c r="L10" s="111"/>
      <c r="M10" s="111"/>
    </row>
    <row r="11" spans="1:13" s="89" customFormat="1" ht="23.25" customHeight="1">
      <c r="A11" s="109">
        <v>301</v>
      </c>
      <c r="B11" s="112" t="s">
        <v>78</v>
      </c>
      <c r="C11" s="109">
        <v>611601</v>
      </c>
      <c r="D11" s="105" t="s">
        <v>121</v>
      </c>
      <c r="E11" s="110">
        <f aca="true" t="shared" si="0" ref="E11:E37">F11+G11</f>
        <v>13.06</v>
      </c>
      <c r="F11" s="110">
        <v>13.06</v>
      </c>
      <c r="G11" s="110"/>
      <c r="H11" s="111"/>
      <c r="I11" s="111"/>
      <c r="J11" s="111"/>
      <c r="K11" s="111"/>
      <c r="L11" s="111"/>
      <c r="M11" s="111"/>
    </row>
    <row r="12" spans="1:13" s="89" customFormat="1" ht="23.25" customHeight="1">
      <c r="A12" s="109">
        <v>301</v>
      </c>
      <c r="B12" s="112" t="s">
        <v>203</v>
      </c>
      <c r="C12" s="109">
        <v>611601</v>
      </c>
      <c r="D12" s="105" t="s">
        <v>122</v>
      </c>
      <c r="E12" s="110">
        <f t="shared" si="0"/>
        <v>1.34</v>
      </c>
      <c r="F12" s="110">
        <v>1.34</v>
      </c>
      <c r="G12" s="110"/>
      <c r="H12" s="111"/>
      <c r="I12" s="111"/>
      <c r="J12" s="111"/>
      <c r="K12" s="111"/>
      <c r="L12" s="111"/>
      <c r="M12" s="111"/>
    </row>
    <row r="13" spans="1:13" s="89" customFormat="1" ht="23.25" customHeight="1">
      <c r="A13" s="109">
        <v>301</v>
      </c>
      <c r="B13" s="112" t="s">
        <v>73</v>
      </c>
      <c r="C13" s="109">
        <v>611601</v>
      </c>
      <c r="D13" s="105" t="s">
        <v>123</v>
      </c>
      <c r="E13" s="110">
        <f t="shared" si="0"/>
        <v>2.73</v>
      </c>
      <c r="F13" s="110">
        <v>2.73</v>
      </c>
      <c r="G13" s="110"/>
      <c r="H13" s="111"/>
      <c r="I13" s="111"/>
      <c r="J13" s="111"/>
      <c r="K13" s="111"/>
      <c r="L13" s="111"/>
      <c r="M13" s="111"/>
    </row>
    <row r="14" spans="1:13" s="89" customFormat="1" ht="23.25" customHeight="1">
      <c r="A14" s="109">
        <v>301</v>
      </c>
      <c r="B14" s="112" t="s">
        <v>204</v>
      </c>
      <c r="C14" s="109">
        <v>611601</v>
      </c>
      <c r="D14" s="105" t="s">
        <v>124</v>
      </c>
      <c r="E14" s="110">
        <f t="shared" si="0"/>
        <v>7.32</v>
      </c>
      <c r="F14" s="110">
        <v>7.32</v>
      </c>
      <c r="G14" s="110"/>
      <c r="H14" s="111"/>
      <c r="I14" s="111"/>
      <c r="J14" s="111"/>
      <c r="K14" s="111"/>
      <c r="L14" s="111"/>
      <c r="M14" s="111"/>
    </row>
    <row r="15" spans="1:13" s="89" customFormat="1" ht="23.25" customHeight="1">
      <c r="A15" s="109">
        <v>301</v>
      </c>
      <c r="B15" s="112" t="s">
        <v>205</v>
      </c>
      <c r="C15" s="109">
        <v>611601</v>
      </c>
      <c r="D15" s="105" t="s">
        <v>125</v>
      </c>
      <c r="E15" s="110">
        <f t="shared" si="0"/>
        <v>2.93</v>
      </c>
      <c r="F15" s="110">
        <v>2.93</v>
      </c>
      <c r="G15" s="110"/>
      <c r="H15" s="111"/>
      <c r="I15" s="111"/>
      <c r="J15" s="111"/>
      <c r="K15" s="111"/>
      <c r="L15" s="111"/>
      <c r="M15" s="111"/>
    </row>
    <row r="16" spans="1:13" s="89" customFormat="1" ht="23.25" customHeight="1">
      <c r="A16" s="109">
        <v>301</v>
      </c>
      <c r="B16" s="112">
        <v>10</v>
      </c>
      <c r="C16" s="109">
        <v>611601</v>
      </c>
      <c r="D16" s="105" t="s">
        <v>126</v>
      </c>
      <c r="E16" s="110">
        <f t="shared" si="0"/>
        <v>2.56</v>
      </c>
      <c r="F16" s="110">
        <v>2.56</v>
      </c>
      <c r="G16" s="110"/>
      <c r="H16" s="111"/>
      <c r="I16" s="111"/>
      <c r="J16" s="111"/>
      <c r="K16" s="111"/>
      <c r="L16" s="111"/>
      <c r="M16" s="111"/>
    </row>
    <row r="17" spans="1:13" s="89" customFormat="1" ht="23.25" customHeight="1">
      <c r="A17" s="109">
        <v>301</v>
      </c>
      <c r="B17" s="112">
        <v>12</v>
      </c>
      <c r="C17" s="109">
        <v>611601</v>
      </c>
      <c r="D17" s="105" t="s">
        <v>127</v>
      </c>
      <c r="E17" s="110">
        <f t="shared" si="0"/>
        <v>0.23</v>
      </c>
      <c r="F17" s="110">
        <v>0.23</v>
      </c>
      <c r="G17" s="110"/>
      <c r="H17" s="111"/>
      <c r="I17" s="111"/>
      <c r="J17" s="111"/>
      <c r="K17" s="111"/>
      <c r="L17" s="111"/>
      <c r="M17" s="111"/>
    </row>
    <row r="18" spans="1:13" s="89" customFormat="1" ht="23.25" customHeight="1">
      <c r="A18" s="109">
        <v>301</v>
      </c>
      <c r="B18" s="112">
        <v>13</v>
      </c>
      <c r="C18" s="109">
        <v>611601</v>
      </c>
      <c r="D18" s="105" t="s">
        <v>128</v>
      </c>
      <c r="E18" s="110">
        <f t="shared" si="0"/>
        <v>6.19</v>
      </c>
      <c r="F18" s="110">
        <v>6.19</v>
      </c>
      <c r="G18" s="110"/>
      <c r="H18" s="111"/>
      <c r="I18" s="111"/>
      <c r="J18" s="111"/>
      <c r="K18" s="111"/>
      <c r="L18" s="111"/>
      <c r="M18" s="111"/>
    </row>
    <row r="19" spans="1:13" s="89" customFormat="1" ht="23.25" customHeight="1">
      <c r="A19" s="109">
        <v>301</v>
      </c>
      <c r="B19" s="112">
        <v>99</v>
      </c>
      <c r="C19" s="109">
        <v>611601</v>
      </c>
      <c r="D19" s="105" t="s">
        <v>206</v>
      </c>
      <c r="E19" s="110">
        <f t="shared" si="0"/>
        <v>6</v>
      </c>
      <c r="F19" s="110">
        <v>6</v>
      </c>
      <c r="G19" s="110"/>
      <c r="H19" s="111"/>
      <c r="I19" s="111"/>
      <c r="J19" s="111"/>
      <c r="K19" s="111"/>
      <c r="L19" s="111"/>
      <c r="M19" s="111"/>
    </row>
    <row r="20" spans="1:13" s="89" customFormat="1" ht="23.25" customHeight="1">
      <c r="A20" s="109">
        <v>302</v>
      </c>
      <c r="B20" s="112"/>
      <c r="C20" s="109">
        <v>611601</v>
      </c>
      <c r="D20" s="105" t="s">
        <v>111</v>
      </c>
      <c r="E20" s="110">
        <f>E21+E22+E23+E24+E25+E26+E27+E28+E29+E30+E31+E32+E33</f>
        <v>12.969999999999999</v>
      </c>
      <c r="F20" s="110">
        <f>F21+F22+F23+F24+F25+F26+F27+F28+F29+F30+F31+F32+F33</f>
        <v>0</v>
      </c>
      <c r="G20" s="110">
        <f>G21+G22+G23+G24+G25+G26+G27+G28+G29+G30+G31+G32+G33</f>
        <v>12.969999999999999</v>
      </c>
      <c r="H20" s="111"/>
      <c r="I20" s="111"/>
      <c r="J20" s="111"/>
      <c r="K20" s="111"/>
      <c r="L20" s="111"/>
      <c r="M20" s="111"/>
    </row>
    <row r="21" spans="1:13" s="89" customFormat="1" ht="23.25" customHeight="1">
      <c r="A21" s="109">
        <v>302</v>
      </c>
      <c r="B21" s="112" t="s">
        <v>68</v>
      </c>
      <c r="C21" s="109">
        <v>611601</v>
      </c>
      <c r="D21" s="105" t="s">
        <v>130</v>
      </c>
      <c r="E21" s="110">
        <f t="shared" si="0"/>
        <v>2.6</v>
      </c>
      <c r="F21" s="110"/>
      <c r="G21" s="110">
        <v>2.6</v>
      </c>
      <c r="H21" s="111"/>
      <c r="I21" s="111"/>
      <c r="J21" s="111"/>
      <c r="K21" s="111"/>
      <c r="L21" s="111"/>
      <c r="M21" s="111"/>
    </row>
    <row r="22" spans="1:13" s="89" customFormat="1" ht="23.25" customHeight="1">
      <c r="A22" s="109">
        <v>302</v>
      </c>
      <c r="B22" s="112" t="s">
        <v>70</v>
      </c>
      <c r="C22" s="109">
        <v>611601</v>
      </c>
      <c r="D22" s="105" t="s">
        <v>133</v>
      </c>
      <c r="E22" s="110">
        <f t="shared" si="0"/>
        <v>0.1</v>
      </c>
      <c r="F22" s="110"/>
      <c r="G22" s="110">
        <v>0.1</v>
      </c>
      <c r="H22" s="111"/>
      <c r="I22" s="111"/>
      <c r="J22" s="111"/>
      <c r="K22" s="111"/>
      <c r="L22" s="111"/>
      <c r="M22" s="111"/>
    </row>
    <row r="23" spans="1:13" s="89" customFormat="1" ht="23.25" customHeight="1">
      <c r="A23" s="109">
        <v>302</v>
      </c>
      <c r="B23" s="112" t="s">
        <v>55</v>
      </c>
      <c r="C23" s="109">
        <v>611601</v>
      </c>
      <c r="D23" s="105" t="s">
        <v>134</v>
      </c>
      <c r="E23" s="110">
        <f t="shared" si="0"/>
        <v>0.1</v>
      </c>
      <c r="F23" s="110"/>
      <c r="G23" s="110">
        <v>0.1</v>
      </c>
      <c r="H23" s="111"/>
      <c r="I23" s="111"/>
      <c r="J23" s="111"/>
      <c r="K23" s="111"/>
      <c r="L23" s="111"/>
      <c r="M23" s="111"/>
    </row>
    <row r="24" spans="1:13" s="89" customFormat="1" ht="23.25" customHeight="1">
      <c r="A24" s="109">
        <v>302</v>
      </c>
      <c r="B24" s="112" t="s">
        <v>63</v>
      </c>
      <c r="C24" s="109">
        <v>611601</v>
      </c>
      <c r="D24" s="105" t="s">
        <v>135</v>
      </c>
      <c r="E24" s="110">
        <f t="shared" si="0"/>
        <v>0.8</v>
      </c>
      <c r="F24" s="110"/>
      <c r="G24" s="110">
        <v>0.8</v>
      </c>
      <c r="H24" s="111"/>
      <c r="I24" s="111"/>
      <c r="J24" s="111"/>
      <c r="K24" s="111"/>
      <c r="L24" s="111"/>
      <c r="M24" s="111"/>
    </row>
    <row r="25" spans="1:13" s="89" customFormat="1" ht="23.25" customHeight="1">
      <c r="A25" s="109">
        <v>302</v>
      </c>
      <c r="B25" s="112" t="s">
        <v>73</v>
      </c>
      <c r="C25" s="109">
        <v>611601</v>
      </c>
      <c r="D25" s="105" t="s">
        <v>136</v>
      </c>
      <c r="E25" s="110">
        <f t="shared" si="0"/>
        <v>0.7</v>
      </c>
      <c r="F25" s="110"/>
      <c r="G25" s="110">
        <v>0.7</v>
      </c>
      <c r="H25" s="111"/>
      <c r="I25" s="111"/>
      <c r="J25" s="111"/>
      <c r="K25" s="111"/>
      <c r="L25" s="111"/>
      <c r="M25" s="111"/>
    </row>
    <row r="26" spans="1:13" s="89" customFormat="1" ht="23.25" customHeight="1">
      <c r="A26" s="109">
        <v>302</v>
      </c>
      <c r="B26" s="112" t="s">
        <v>205</v>
      </c>
      <c r="C26" s="109">
        <v>611601</v>
      </c>
      <c r="D26" s="105" t="s">
        <v>138</v>
      </c>
      <c r="E26" s="110">
        <f t="shared" si="0"/>
        <v>0.5</v>
      </c>
      <c r="F26" s="110"/>
      <c r="G26" s="110">
        <v>0.5</v>
      </c>
      <c r="H26" s="111"/>
      <c r="I26" s="111"/>
      <c r="J26" s="111"/>
      <c r="K26" s="111"/>
      <c r="L26" s="111"/>
      <c r="M26" s="111"/>
    </row>
    <row r="27" spans="1:13" s="89" customFormat="1" ht="23.25" customHeight="1">
      <c r="A27" s="109">
        <v>302</v>
      </c>
      <c r="B27" s="112">
        <v>11</v>
      </c>
      <c r="C27" s="109">
        <v>611601</v>
      </c>
      <c r="D27" s="105" t="s">
        <v>139</v>
      </c>
      <c r="E27" s="110">
        <f t="shared" si="0"/>
        <v>3</v>
      </c>
      <c r="F27" s="110"/>
      <c r="G27" s="110">
        <v>3</v>
      </c>
      <c r="H27" s="111"/>
      <c r="I27" s="111"/>
      <c r="J27" s="111"/>
      <c r="K27" s="111"/>
      <c r="L27" s="111"/>
      <c r="M27" s="111"/>
    </row>
    <row r="28" spans="1:13" s="89" customFormat="1" ht="23.25" customHeight="1">
      <c r="A28" s="109">
        <v>302</v>
      </c>
      <c r="B28" s="112">
        <v>14</v>
      </c>
      <c r="C28" s="109">
        <v>611601</v>
      </c>
      <c r="D28" s="105" t="s">
        <v>142</v>
      </c>
      <c r="E28" s="110">
        <f t="shared" si="0"/>
        <v>0.36</v>
      </c>
      <c r="F28" s="110"/>
      <c r="G28" s="110">
        <v>0.36</v>
      </c>
      <c r="H28" s="111"/>
      <c r="I28" s="111"/>
      <c r="J28" s="111"/>
      <c r="K28" s="111"/>
      <c r="L28" s="111"/>
      <c r="M28" s="111"/>
    </row>
    <row r="29" spans="1:13" s="89" customFormat="1" ht="23.25" customHeight="1">
      <c r="A29" s="109">
        <v>302</v>
      </c>
      <c r="B29" s="112">
        <v>15</v>
      </c>
      <c r="C29" s="109">
        <v>611601</v>
      </c>
      <c r="D29" s="105" t="s">
        <v>143</v>
      </c>
      <c r="E29" s="110">
        <f t="shared" si="0"/>
        <v>0.5</v>
      </c>
      <c r="F29" s="110"/>
      <c r="G29" s="110">
        <v>0.5</v>
      </c>
      <c r="H29" s="111"/>
      <c r="I29" s="111"/>
      <c r="J29" s="111"/>
      <c r="K29" s="111"/>
      <c r="L29" s="111"/>
      <c r="M29" s="111"/>
    </row>
    <row r="30" spans="1:13" s="89" customFormat="1" ht="23.25" customHeight="1">
      <c r="A30" s="109">
        <v>302</v>
      </c>
      <c r="B30" s="112">
        <v>16</v>
      </c>
      <c r="C30" s="109">
        <v>611601</v>
      </c>
      <c r="D30" s="105" t="s">
        <v>144</v>
      </c>
      <c r="E30" s="110">
        <f t="shared" si="0"/>
        <v>0.5</v>
      </c>
      <c r="F30" s="110"/>
      <c r="G30" s="110">
        <v>0.5</v>
      </c>
      <c r="H30" s="111"/>
      <c r="I30" s="111"/>
      <c r="J30" s="111"/>
      <c r="K30" s="111"/>
      <c r="L30" s="111"/>
      <c r="M30" s="111"/>
    </row>
    <row r="31" spans="1:13" s="89" customFormat="1" ht="23.25" customHeight="1">
      <c r="A31" s="109">
        <v>302</v>
      </c>
      <c r="B31" s="112">
        <v>17</v>
      </c>
      <c r="C31" s="109">
        <v>611601</v>
      </c>
      <c r="D31" s="105" t="s">
        <v>145</v>
      </c>
      <c r="E31" s="110">
        <f t="shared" si="0"/>
        <v>0.2</v>
      </c>
      <c r="F31" s="113"/>
      <c r="G31" s="113">
        <v>0.2</v>
      </c>
      <c r="H31" s="111"/>
      <c r="I31" s="111"/>
      <c r="J31" s="111"/>
      <c r="K31" s="111"/>
      <c r="L31" s="111"/>
      <c r="M31" s="111"/>
    </row>
    <row r="32" spans="1:13" s="89" customFormat="1" ht="23.25" customHeight="1">
      <c r="A32" s="109">
        <v>302</v>
      </c>
      <c r="B32" s="112">
        <v>29</v>
      </c>
      <c r="C32" s="109">
        <v>611601</v>
      </c>
      <c r="D32" s="105" t="s">
        <v>152</v>
      </c>
      <c r="E32" s="110">
        <f t="shared" si="0"/>
        <v>0.49</v>
      </c>
      <c r="F32" s="113"/>
      <c r="G32" s="113">
        <v>0.49</v>
      </c>
      <c r="H32" s="111"/>
      <c r="I32" s="111"/>
      <c r="J32" s="111"/>
      <c r="K32" s="111"/>
      <c r="L32" s="111"/>
      <c r="M32" s="111"/>
    </row>
    <row r="33" spans="1:13" s="89" customFormat="1" ht="23.25" customHeight="1">
      <c r="A33" s="109">
        <v>302</v>
      </c>
      <c r="B33" s="112" t="s">
        <v>207</v>
      </c>
      <c r="C33" s="109">
        <v>611601</v>
      </c>
      <c r="D33" s="105" t="s">
        <v>208</v>
      </c>
      <c r="E33" s="110">
        <f t="shared" si="0"/>
        <v>3.12</v>
      </c>
      <c r="F33" s="113"/>
      <c r="G33" s="113">
        <v>3.12</v>
      </c>
      <c r="H33" s="111"/>
      <c r="I33" s="111"/>
      <c r="J33" s="111"/>
      <c r="K33" s="111"/>
      <c r="L33" s="111"/>
      <c r="M33" s="111"/>
    </row>
    <row r="34" spans="1:13" s="89" customFormat="1" ht="23.25" customHeight="1">
      <c r="A34" s="109">
        <v>303</v>
      </c>
      <c r="B34" s="112"/>
      <c r="C34" s="109">
        <v>611601</v>
      </c>
      <c r="D34" s="105" t="s">
        <v>112</v>
      </c>
      <c r="E34" s="110">
        <f>E35</f>
        <v>15.21</v>
      </c>
      <c r="F34" s="110">
        <f>F35</f>
        <v>15.21</v>
      </c>
      <c r="G34" s="110">
        <f>G35</f>
        <v>0</v>
      </c>
      <c r="H34" s="111"/>
      <c r="I34" s="111"/>
      <c r="J34" s="111"/>
      <c r="K34" s="111"/>
      <c r="L34" s="111"/>
      <c r="M34" s="111"/>
    </row>
    <row r="35" spans="1:13" s="89" customFormat="1" ht="23.25" customHeight="1">
      <c r="A35" s="109">
        <v>303</v>
      </c>
      <c r="B35" s="112" t="s">
        <v>205</v>
      </c>
      <c r="C35" s="109">
        <v>611601</v>
      </c>
      <c r="D35" s="105" t="s">
        <v>164</v>
      </c>
      <c r="E35" s="110">
        <f t="shared" si="0"/>
        <v>15.21</v>
      </c>
      <c r="F35" s="113">
        <v>15.21</v>
      </c>
      <c r="G35" s="113"/>
      <c r="H35" s="111"/>
      <c r="I35" s="111"/>
      <c r="J35" s="111"/>
      <c r="K35" s="111"/>
      <c r="L35" s="111"/>
      <c r="M35" s="111"/>
    </row>
    <row r="36" spans="1:13" s="89" customFormat="1" ht="23.25" customHeight="1">
      <c r="A36" s="109">
        <v>310</v>
      </c>
      <c r="B36" s="112"/>
      <c r="C36" s="109">
        <v>611601</v>
      </c>
      <c r="D36" s="105" t="s">
        <v>209</v>
      </c>
      <c r="E36" s="110">
        <f>E37</f>
        <v>1</v>
      </c>
      <c r="F36" s="110">
        <f>F37</f>
        <v>0</v>
      </c>
      <c r="G36" s="110">
        <f>G37</f>
        <v>1</v>
      </c>
      <c r="H36" s="111"/>
      <c r="I36" s="111"/>
      <c r="J36" s="111"/>
      <c r="K36" s="111"/>
      <c r="L36" s="111"/>
      <c r="M36" s="111"/>
    </row>
    <row r="37" spans="1:13" s="89" customFormat="1" ht="23.25" customHeight="1">
      <c r="A37" s="109">
        <v>310</v>
      </c>
      <c r="B37" s="112" t="s">
        <v>78</v>
      </c>
      <c r="C37" s="109">
        <v>611601</v>
      </c>
      <c r="D37" s="105" t="s">
        <v>177</v>
      </c>
      <c r="E37" s="110">
        <f t="shared" si="0"/>
        <v>1</v>
      </c>
      <c r="F37" s="113"/>
      <c r="G37" s="113">
        <v>1</v>
      </c>
      <c r="H37" s="111"/>
      <c r="I37" s="111"/>
      <c r="J37" s="111"/>
      <c r="K37" s="111"/>
      <c r="L37" s="111"/>
      <c r="M37" s="111"/>
    </row>
  </sheetData>
  <sheetProtection/>
  <mergeCells count="8">
    <mergeCell ref="A1:C1"/>
    <mergeCell ref="A3:G3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02"/>
  <sheetViews>
    <sheetView workbookViewId="0" topLeftCell="A1">
      <selection activeCell="F7" sqref="F7"/>
    </sheetView>
  </sheetViews>
  <sheetFormatPr defaultColWidth="6.875" defaultRowHeight="12.75" customHeight="1"/>
  <cols>
    <col min="1" max="3" width="5.25390625" style="1" customWidth="1"/>
    <col min="4" max="4" width="9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210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211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24" customHeight="1">
      <c r="A5" s="14" t="s">
        <v>40</v>
      </c>
      <c r="B5" s="15"/>
      <c r="C5" s="16"/>
      <c r="D5" s="17" t="s">
        <v>41</v>
      </c>
      <c r="E5" s="18" t="s">
        <v>212</v>
      </c>
      <c r="F5" s="13" t="s">
        <v>43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24" customHeight="1">
      <c r="A6" s="20" t="s">
        <v>50</v>
      </c>
      <c r="B6" s="21" t="s">
        <v>51</v>
      </c>
      <c r="C6" s="22" t="s">
        <v>52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s="72" customFormat="1" ht="24" customHeight="1">
      <c r="A7" s="73"/>
      <c r="B7" s="73"/>
      <c r="C7" s="73"/>
      <c r="D7" s="74" t="s">
        <v>30</v>
      </c>
      <c r="E7" s="74"/>
      <c r="F7" s="75">
        <f>F8</f>
        <v>680.8999999999999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s="72" customFormat="1" ht="24" customHeight="1">
      <c r="A8" s="73"/>
      <c r="B8" s="73"/>
      <c r="C8" s="73"/>
      <c r="D8" s="74" t="s">
        <v>60</v>
      </c>
      <c r="E8" s="74" t="s">
        <v>0</v>
      </c>
      <c r="F8" s="75">
        <f>F9</f>
        <v>680.8999999999999</v>
      </c>
    </row>
    <row r="9" spans="1:6" s="72" customFormat="1" ht="24" customHeight="1">
      <c r="A9" s="73" t="s">
        <v>53</v>
      </c>
      <c r="B9" s="73"/>
      <c r="C9" s="73"/>
      <c r="D9" s="76"/>
      <c r="E9" s="76" t="s">
        <v>100</v>
      </c>
      <c r="F9" s="77">
        <f>F10</f>
        <v>680.8999999999999</v>
      </c>
    </row>
    <row r="10" spans="1:6" s="72" customFormat="1" ht="24" customHeight="1">
      <c r="A10" s="73" t="s">
        <v>53</v>
      </c>
      <c r="B10" s="73" t="s">
        <v>64</v>
      </c>
      <c r="C10" s="73"/>
      <c r="D10" s="76"/>
      <c r="E10" s="76" t="s">
        <v>213</v>
      </c>
      <c r="F10" s="77">
        <f>SUM(F11:F34)</f>
        <v>680.8999999999999</v>
      </c>
    </row>
    <row r="11" spans="1:244" ht="24" customHeight="1">
      <c r="A11" s="78" t="s">
        <v>53</v>
      </c>
      <c r="B11" s="78" t="s">
        <v>64</v>
      </c>
      <c r="C11" s="78" t="s">
        <v>70</v>
      </c>
      <c r="D11" s="78"/>
      <c r="E11" s="78" t="s">
        <v>214</v>
      </c>
      <c r="F11" s="77">
        <v>12.6</v>
      </c>
      <c r="G11" s="79"/>
      <c r="H11" s="39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</row>
    <row r="12" spans="1:7" ht="24" customHeight="1">
      <c r="A12" s="78" t="s">
        <v>53</v>
      </c>
      <c r="B12" s="78" t="s">
        <v>64</v>
      </c>
      <c r="C12" s="78" t="s">
        <v>70</v>
      </c>
      <c r="D12" s="78"/>
      <c r="E12" s="78" t="s">
        <v>215</v>
      </c>
      <c r="F12" s="77">
        <v>5.85</v>
      </c>
      <c r="G12" s="79"/>
    </row>
    <row r="13" spans="1:7" ht="24" customHeight="1">
      <c r="A13" s="78" t="s">
        <v>53</v>
      </c>
      <c r="B13" s="78" t="s">
        <v>64</v>
      </c>
      <c r="C13" s="78" t="s">
        <v>70</v>
      </c>
      <c r="D13" s="78"/>
      <c r="E13" s="78" t="s">
        <v>216</v>
      </c>
      <c r="F13" s="80">
        <v>5</v>
      </c>
      <c r="G13" s="79"/>
    </row>
    <row r="14" spans="1:7" ht="24" customHeight="1">
      <c r="A14" s="78" t="s">
        <v>53</v>
      </c>
      <c r="B14" s="78" t="s">
        <v>64</v>
      </c>
      <c r="C14" s="78" t="s">
        <v>70</v>
      </c>
      <c r="D14" s="78"/>
      <c r="E14" s="78" t="s">
        <v>217</v>
      </c>
      <c r="F14" s="77">
        <v>5</v>
      </c>
      <c r="G14" s="79"/>
    </row>
    <row r="15" spans="1:7" ht="24" customHeight="1">
      <c r="A15" s="78" t="s">
        <v>53</v>
      </c>
      <c r="B15" s="78" t="s">
        <v>64</v>
      </c>
      <c r="C15" s="78" t="s">
        <v>70</v>
      </c>
      <c r="D15" s="78"/>
      <c r="E15" s="78" t="s">
        <v>218</v>
      </c>
      <c r="F15" s="77">
        <v>2.4</v>
      </c>
      <c r="G15" s="79"/>
    </row>
    <row r="16" spans="1:7" ht="24" customHeight="1">
      <c r="A16" s="78" t="s">
        <v>53</v>
      </c>
      <c r="B16" s="78" t="s">
        <v>64</v>
      </c>
      <c r="C16" s="78" t="s">
        <v>70</v>
      </c>
      <c r="D16" s="78"/>
      <c r="E16" s="78" t="s">
        <v>219</v>
      </c>
      <c r="F16" s="77">
        <v>2.4</v>
      </c>
      <c r="G16" s="79"/>
    </row>
    <row r="17" spans="1:7" ht="24" customHeight="1">
      <c r="A17" s="78" t="s">
        <v>53</v>
      </c>
      <c r="B17" s="78" t="s">
        <v>64</v>
      </c>
      <c r="C17" s="78" t="s">
        <v>70</v>
      </c>
      <c r="D17" s="78"/>
      <c r="E17" s="78" t="s">
        <v>220</v>
      </c>
      <c r="F17" s="77">
        <v>2</v>
      </c>
      <c r="G17" s="79"/>
    </row>
    <row r="18" spans="1:7" ht="24" customHeight="1">
      <c r="A18" s="78" t="s">
        <v>53</v>
      </c>
      <c r="B18" s="78" t="s">
        <v>64</v>
      </c>
      <c r="C18" s="78" t="s">
        <v>55</v>
      </c>
      <c r="D18" s="78"/>
      <c r="E18" s="78" t="s">
        <v>221</v>
      </c>
      <c r="F18" s="77">
        <v>7.5</v>
      </c>
      <c r="G18" s="79"/>
    </row>
    <row r="19" spans="1:7" ht="24" customHeight="1">
      <c r="A19" s="78" t="s">
        <v>53</v>
      </c>
      <c r="B19" s="78" t="s">
        <v>64</v>
      </c>
      <c r="C19" s="78" t="s">
        <v>55</v>
      </c>
      <c r="D19" s="78"/>
      <c r="E19" s="78" t="s">
        <v>222</v>
      </c>
      <c r="F19" s="77">
        <v>4</v>
      </c>
      <c r="G19" s="79"/>
    </row>
    <row r="20" spans="1:7" ht="24" customHeight="1">
      <c r="A20" s="78" t="s">
        <v>53</v>
      </c>
      <c r="B20" s="78" t="s">
        <v>64</v>
      </c>
      <c r="C20" s="78" t="s">
        <v>55</v>
      </c>
      <c r="D20" s="78"/>
      <c r="E20" s="78" t="s">
        <v>223</v>
      </c>
      <c r="F20" s="77">
        <v>80</v>
      </c>
      <c r="G20" s="79"/>
    </row>
    <row r="21" spans="1:7" ht="24" customHeight="1">
      <c r="A21" s="78" t="s">
        <v>53</v>
      </c>
      <c r="B21" s="78" t="s">
        <v>64</v>
      </c>
      <c r="C21" s="78" t="s">
        <v>55</v>
      </c>
      <c r="D21" s="78"/>
      <c r="E21" s="78" t="s">
        <v>224</v>
      </c>
      <c r="F21" s="80">
        <v>9.8</v>
      </c>
      <c r="G21" s="79"/>
    </row>
    <row r="22" spans="1:7" ht="24" customHeight="1">
      <c r="A22" s="78" t="s">
        <v>53</v>
      </c>
      <c r="B22" s="78" t="s">
        <v>64</v>
      </c>
      <c r="C22" s="78" t="s">
        <v>55</v>
      </c>
      <c r="D22" s="78"/>
      <c r="E22" s="78" t="s">
        <v>225</v>
      </c>
      <c r="F22" s="77">
        <v>30</v>
      </c>
      <c r="G22" s="79"/>
    </row>
    <row r="23" spans="1:7" ht="24" customHeight="1">
      <c r="A23" s="78" t="s">
        <v>53</v>
      </c>
      <c r="B23" s="78" t="s">
        <v>64</v>
      </c>
      <c r="C23" s="78" t="s">
        <v>55</v>
      </c>
      <c r="D23" s="78"/>
      <c r="E23" s="78" t="s">
        <v>226</v>
      </c>
      <c r="F23" s="77">
        <v>5</v>
      </c>
      <c r="G23" s="79"/>
    </row>
    <row r="24" spans="1:7" ht="24" customHeight="1">
      <c r="A24" s="78" t="s">
        <v>53</v>
      </c>
      <c r="B24" s="78" t="s">
        <v>64</v>
      </c>
      <c r="C24" s="78" t="s">
        <v>73</v>
      </c>
      <c r="D24" s="78"/>
      <c r="E24" s="78" t="s">
        <v>227</v>
      </c>
      <c r="F24" s="77">
        <v>247.21</v>
      </c>
      <c r="G24" s="79"/>
    </row>
    <row r="25" spans="1:6" ht="24" customHeight="1">
      <c r="A25" s="78" t="s">
        <v>53</v>
      </c>
      <c r="B25" s="78" t="s">
        <v>64</v>
      </c>
      <c r="C25" s="78" t="s">
        <v>75</v>
      </c>
      <c r="D25" s="78"/>
      <c r="E25" s="78" t="s">
        <v>228</v>
      </c>
      <c r="F25" s="77">
        <v>7.8</v>
      </c>
    </row>
    <row r="26" spans="1:6" ht="24" customHeight="1">
      <c r="A26" s="78" t="s">
        <v>53</v>
      </c>
      <c r="B26" s="78" t="s">
        <v>64</v>
      </c>
      <c r="C26" s="78" t="s">
        <v>75</v>
      </c>
      <c r="D26" s="78"/>
      <c r="E26" s="78" t="s">
        <v>229</v>
      </c>
      <c r="F26" s="77">
        <v>30.4</v>
      </c>
    </row>
    <row r="27" spans="1:6" ht="24" customHeight="1">
      <c r="A27" s="78" t="s">
        <v>53</v>
      </c>
      <c r="B27" s="78" t="s">
        <v>64</v>
      </c>
      <c r="C27" s="78" t="s">
        <v>75</v>
      </c>
      <c r="D27" s="78"/>
      <c r="E27" s="78" t="s">
        <v>230</v>
      </c>
      <c r="F27" s="77">
        <v>51</v>
      </c>
    </row>
    <row r="28" spans="1:6" ht="24" customHeight="1">
      <c r="A28" s="78" t="s">
        <v>53</v>
      </c>
      <c r="B28" s="78" t="s">
        <v>64</v>
      </c>
      <c r="C28" s="78" t="s">
        <v>75</v>
      </c>
      <c r="D28" s="78"/>
      <c r="E28" s="78" t="s">
        <v>231</v>
      </c>
      <c r="F28" s="77">
        <v>57.9</v>
      </c>
    </row>
    <row r="29" spans="1:6" ht="24" customHeight="1">
      <c r="A29" s="78" t="s">
        <v>53</v>
      </c>
      <c r="B29" s="78" t="s">
        <v>64</v>
      </c>
      <c r="C29" s="78" t="s">
        <v>75</v>
      </c>
      <c r="D29" s="78"/>
      <c r="E29" s="78" t="s">
        <v>232</v>
      </c>
      <c r="F29" s="77">
        <v>7.53</v>
      </c>
    </row>
    <row r="30" spans="1:6" ht="24" customHeight="1">
      <c r="A30" s="78" t="s">
        <v>53</v>
      </c>
      <c r="B30" s="78" t="s">
        <v>64</v>
      </c>
      <c r="C30" s="78" t="s">
        <v>75</v>
      </c>
      <c r="D30" s="78"/>
      <c r="E30" s="78" t="s">
        <v>233</v>
      </c>
      <c r="F30" s="77">
        <v>11.8</v>
      </c>
    </row>
    <row r="31" spans="1:6" ht="24" customHeight="1">
      <c r="A31" s="78" t="s">
        <v>53</v>
      </c>
      <c r="B31" s="78" t="s">
        <v>64</v>
      </c>
      <c r="C31" s="78" t="s">
        <v>75</v>
      </c>
      <c r="D31" s="78"/>
      <c r="E31" s="78" t="s">
        <v>234</v>
      </c>
      <c r="F31" s="77">
        <v>7.52</v>
      </c>
    </row>
    <row r="32" spans="1:6" ht="24" customHeight="1">
      <c r="A32" s="78" t="s">
        <v>53</v>
      </c>
      <c r="B32" s="78" t="s">
        <v>64</v>
      </c>
      <c r="C32" s="78" t="s">
        <v>75</v>
      </c>
      <c r="D32" s="78"/>
      <c r="E32" s="78" t="s">
        <v>235</v>
      </c>
      <c r="F32" s="77">
        <v>60.1</v>
      </c>
    </row>
    <row r="33" spans="1:6" ht="24" customHeight="1">
      <c r="A33" s="78" t="s">
        <v>53</v>
      </c>
      <c r="B33" s="78" t="s">
        <v>64</v>
      </c>
      <c r="C33" s="78" t="s">
        <v>75</v>
      </c>
      <c r="D33" s="78"/>
      <c r="E33" s="78" t="s">
        <v>236</v>
      </c>
      <c r="F33" s="77">
        <v>18.3</v>
      </c>
    </row>
    <row r="34" spans="1:6" ht="24" customHeight="1">
      <c r="A34" s="78" t="s">
        <v>53</v>
      </c>
      <c r="B34" s="78" t="s">
        <v>64</v>
      </c>
      <c r="C34" s="78" t="s">
        <v>75</v>
      </c>
      <c r="D34" s="78"/>
      <c r="E34" s="78" t="s">
        <v>237</v>
      </c>
      <c r="F34" s="77">
        <v>9.79</v>
      </c>
    </row>
    <row r="35" spans="1:5" ht="12.75" customHeight="1">
      <c r="A35" s="78"/>
      <c r="B35" s="78"/>
      <c r="C35" s="78"/>
      <c r="D35" s="78"/>
      <c r="E35" s="78"/>
    </row>
    <row r="36" spans="1:6" ht="12.75" customHeight="1">
      <c r="A36" s="81"/>
      <c r="B36" s="82"/>
      <c r="C36" s="82"/>
      <c r="D36" s="82"/>
      <c r="E36" s="83"/>
      <c r="F36" s="84"/>
    </row>
    <row r="37" spans="1:6" ht="12.75" customHeight="1">
      <c r="A37" s="85"/>
      <c r="B37" s="86"/>
      <c r="C37" s="86"/>
      <c r="D37" s="86"/>
      <c r="E37" s="87"/>
      <c r="F37" s="88"/>
    </row>
    <row r="38" spans="1:6" ht="12.75" customHeight="1">
      <c r="A38" s="85"/>
      <c r="B38" s="86"/>
      <c r="C38" s="86"/>
      <c r="D38" s="86"/>
      <c r="E38" s="87"/>
      <c r="F38" s="88"/>
    </row>
    <row r="39" spans="1:6" ht="12.75" customHeight="1">
      <c r="A39" s="85"/>
      <c r="B39" s="86"/>
      <c r="C39" s="86"/>
      <c r="D39" s="86"/>
      <c r="E39" s="87"/>
      <c r="F39" s="88"/>
    </row>
    <row r="40" spans="1:6" ht="12.75" customHeight="1">
      <c r="A40" s="85"/>
      <c r="B40" s="86"/>
      <c r="C40" s="86"/>
      <c r="D40" s="86"/>
      <c r="E40" s="87"/>
      <c r="F40" s="88"/>
    </row>
    <row r="41" spans="1:6" ht="12.75" customHeight="1">
      <c r="A41" s="85"/>
      <c r="B41" s="86"/>
      <c r="C41" s="86"/>
      <c r="D41" s="86"/>
      <c r="E41" s="87"/>
      <c r="F41" s="88"/>
    </row>
    <row r="42" spans="1:6" ht="12.75" customHeight="1">
      <c r="A42" s="85"/>
      <c r="B42" s="86"/>
      <c r="C42" s="86"/>
      <c r="D42" s="86"/>
      <c r="E42" s="87"/>
      <c r="F42" s="88"/>
    </row>
    <row r="43" spans="1:6" ht="12.75" customHeight="1">
      <c r="A43" s="85"/>
      <c r="B43" s="86"/>
      <c r="C43" s="86"/>
      <c r="D43" s="86"/>
      <c r="E43" s="87"/>
      <c r="F43" s="88"/>
    </row>
    <row r="44" spans="1:6" ht="12.75" customHeight="1">
      <c r="A44" s="85"/>
      <c r="B44" s="86"/>
      <c r="C44" s="86"/>
      <c r="D44" s="86"/>
      <c r="E44" s="87"/>
      <c r="F44" s="88"/>
    </row>
    <row r="45" spans="1:6" ht="12.75" customHeight="1">
      <c r="A45" s="85"/>
      <c r="B45" s="86"/>
      <c r="C45" s="86"/>
      <c r="D45" s="86"/>
      <c r="E45" s="87"/>
      <c r="F45" s="88"/>
    </row>
    <row r="46" spans="1:6" ht="12.75" customHeight="1">
      <c r="A46" s="85"/>
      <c r="B46" s="86"/>
      <c r="C46" s="86"/>
      <c r="D46" s="86"/>
      <c r="E46" s="87"/>
      <c r="F46" s="88"/>
    </row>
    <row r="47" spans="1:6" ht="12.75" customHeight="1">
      <c r="A47" s="85"/>
      <c r="B47" s="86"/>
      <c r="C47" s="86"/>
      <c r="D47" s="86"/>
      <c r="E47" s="87"/>
      <c r="F47" s="88"/>
    </row>
    <row r="48" spans="1:6" ht="12.75" customHeight="1">
      <c r="A48" s="85"/>
      <c r="B48" s="86"/>
      <c r="C48" s="86"/>
      <c r="D48" s="86"/>
      <c r="E48" s="87"/>
      <c r="F48" s="88"/>
    </row>
    <row r="49" spans="1:6" ht="12.75" customHeight="1">
      <c r="A49" s="85"/>
      <c r="B49" s="86"/>
      <c r="C49" s="86"/>
      <c r="D49" s="86"/>
      <c r="E49" s="87"/>
      <c r="F49" s="88"/>
    </row>
    <row r="50" spans="1:6" ht="12.75" customHeight="1">
      <c r="A50" s="85"/>
      <c r="B50" s="86"/>
      <c r="C50" s="86"/>
      <c r="D50" s="86"/>
      <c r="E50" s="87"/>
      <c r="F50" s="88"/>
    </row>
    <row r="51" spans="1:6" ht="12.75" customHeight="1">
      <c r="A51" s="85"/>
      <c r="B51" s="86"/>
      <c r="C51" s="86"/>
      <c r="D51" s="86"/>
      <c r="E51" s="87"/>
      <c r="F51" s="88"/>
    </row>
    <row r="52" spans="1:6" ht="12.75" customHeight="1">
      <c r="A52" s="85"/>
      <c r="B52" s="86"/>
      <c r="C52" s="86"/>
      <c r="D52" s="86"/>
      <c r="E52" s="87"/>
      <c r="F52" s="88"/>
    </row>
    <row r="53" spans="1:6" ht="12.75" customHeight="1">
      <c r="A53" s="85"/>
      <c r="B53" s="86"/>
      <c r="C53" s="86"/>
      <c r="D53" s="86"/>
      <c r="E53" s="87"/>
      <c r="F53" s="88"/>
    </row>
    <row r="54" spans="1:6" ht="12.75" customHeight="1">
      <c r="A54" s="85"/>
      <c r="B54" s="86"/>
      <c r="C54" s="86"/>
      <c r="D54" s="86"/>
      <c r="E54" s="87"/>
      <c r="F54" s="88"/>
    </row>
    <row r="55" spans="1:6" ht="12.75" customHeight="1">
      <c r="A55" s="85"/>
      <c r="B55" s="86"/>
      <c r="C55" s="86"/>
      <c r="D55" s="86"/>
      <c r="E55" s="87"/>
      <c r="F55" s="88"/>
    </row>
    <row r="56" spans="1:6" ht="12.75" customHeight="1">
      <c r="A56" s="85"/>
      <c r="B56" s="86"/>
      <c r="C56" s="86"/>
      <c r="D56" s="86"/>
      <c r="E56" s="87"/>
      <c r="F56" s="88"/>
    </row>
    <row r="57" spans="1:6" ht="12.75" customHeight="1">
      <c r="A57" s="85"/>
      <c r="B57" s="86"/>
      <c r="C57" s="86"/>
      <c r="D57" s="86"/>
      <c r="E57" s="87"/>
      <c r="F57" s="88"/>
    </row>
    <row r="58" spans="1:6" ht="12.75" customHeight="1">
      <c r="A58" s="85"/>
      <c r="B58" s="86"/>
      <c r="C58" s="86"/>
      <c r="D58" s="86"/>
      <c r="E58" s="87"/>
      <c r="F58" s="88"/>
    </row>
    <row r="59" spans="1:6" ht="12.75" customHeight="1">
      <c r="A59" s="85"/>
      <c r="B59" s="86"/>
      <c r="C59" s="86"/>
      <c r="D59" s="86"/>
      <c r="E59" s="87"/>
      <c r="F59" s="88"/>
    </row>
    <row r="60" spans="1:6" ht="12.75" customHeight="1">
      <c r="A60" s="85"/>
      <c r="B60" s="86"/>
      <c r="C60" s="86"/>
      <c r="D60" s="86"/>
      <c r="E60" s="87"/>
      <c r="F60" s="88"/>
    </row>
    <row r="61" spans="1:6" ht="12.75" customHeight="1">
      <c r="A61" s="85"/>
      <c r="B61" s="86"/>
      <c r="C61" s="86"/>
      <c r="D61" s="86"/>
      <c r="E61" s="87"/>
      <c r="F61" s="88"/>
    </row>
    <row r="62" spans="1:6" ht="12.75" customHeight="1">
      <c r="A62" s="85"/>
      <c r="B62" s="86"/>
      <c r="C62" s="86"/>
      <c r="D62" s="86"/>
      <c r="E62" s="87"/>
      <c r="F62" s="88"/>
    </row>
    <row r="63" spans="1:6" ht="12.75" customHeight="1">
      <c r="A63" s="85"/>
      <c r="B63" s="86"/>
      <c r="C63" s="86"/>
      <c r="D63" s="86"/>
      <c r="E63" s="87"/>
      <c r="F63" s="88"/>
    </row>
    <row r="64" spans="1:6" ht="12.75" customHeight="1">
      <c r="A64" s="85"/>
      <c r="B64" s="86"/>
      <c r="C64" s="86"/>
      <c r="D64" s="86"/>
      <c r="E64" s="87"/>
      <c r="F64" s="88"/>
    </row>
    <row r="65" spans="1:6" ht="12.75" customHeight="1">
      <c r="A65" s="85"/>
      <c r="B65" s="86"/>
      <c r="C65" s="86"/>
      <c r="D65" s="86"/>
      <c r="E65" s="87"/>
      <c r="F65" s="88"/>
    </row>
    <row r="66" spans="1:6" ht="12.75" customHeight="1">
      <c r="A66" s="85"/>
      <c r="B66" s="86"/>
      <c r="C66" s="86"/>
      <c r="D66" s="86"/>
      <c r="E66" s="87"/>
      <c r="F66" s="88"/>
    </row>
    <row r="67" spans="1:6" ht="12.75" customHeight="1">
      <c r="A67" s="85"/>
      <c r="B67" s="86"/>
      <c r="C67" s="86"/>
      <c r="D67" s="86"/>
      <c r="E67" s="87"/>
      <c r="F67" s="88"/>
    </row>
    <row r="68" spans="1:6" ht="12.75" customHeight="1">
      <c r="A68" s="85"/>
      <c r="B68" s="86"/>
      <c r="C68" s="86"/>
      <c r="D68" s="86"/>
      <c r="E68" s="87"/>
      <c r="F68" s="88"/>
    </row>
    <row r="69" spans="1:6" ht="12.75" customHeight="1">
      <c r="A69" s="85"/>
      <c r="B69" s="86"/>
      <c r="C69" s="86"/>
      <c r="D69" s="86"/>
      <c r="E69" s="87"/>
      <c r="F69" s="88"/>
    </row>
    <row r="70" spans="1:6" ht="12.75" customHeight="1">
      <c r="A70" s="85"/>
      <c r="B70" s="86"/>
      <c r="C70" s="86"/>
      <c r="D70" s="86"/>
      <c r="E70" s="87"/>
      <c r="F70" s="88"/>
    </row>
    <row r="71" spans="1:6" ht="12.75" customHeight="1">
      <c r="A71" s="85"/>
      <c r="B71" s="86"/>
      <c r="C71" s="86"/>
      <c r="D71" s="86"/>
      <c r="E71" s="87"/>
      <c r="F71" s="88"/>
    </row>
    <row r="72" spans="1:6" ht="12.75" customHeight="1">
      <c r="A72" s="85"/>
      <c r="B72" s="86"/>
      <c r="C72" s="86"/>
      <c r="D72" s="86"/>
      <c r="E72" s="87"/>
      <c r="F72" s="88"/>
    </row>
    <row r="73" spans="1:6" ht="12.75" customHeight="1">
      <c r="A73" s="85"/>
      <c r="B73" s="86"/>
      <c r="C73" s="86"/>
      <c r="D73" s="86"/>
      <c r="E73" s="87"/>
      <c r="F73" s="88"/>
    </row>
    <row r="74" spans="1:6" ht="12.75" customHeight="1">
      <c r="A74" s="85"/>
      <c r="B74" s="86"/>
      <c r="C74" s="86"/>
      <c r="D74" s="86"/>
      <c r="E74" s="87"/>
      <c r="F74" s="88"/>
    </row>
    <row r="75" spans="1:6" ht="12.75" customHeight="1">
      <c r="A75" s="85"/>
      <c r="B75" s="86"/>
      <c r="C75" s="86"/>
      <c r="D75" s="86"/>
      <c r="E75" s="87"/>
      <c r="F75" s="88"/>
    </row>
    <row r="76" spans="1:6" ht="12.75" customHeight="1">
      <c r="A76" s="85"/>
      <c r="B76" s="86"/>
      <c r="C76" s="86"/>
      <c r="D76" s="86"/>
      <c r="E76" s="87"/>
      <c r="F76" s="88"/>
    </row>
    <row r="77" spans="1:6" ht="12.75" customHeight="1">
      <c r="A77" s="85"/>
      <c r="B77" s="86"/>
      <c r="C77" s="86"/>
      <c r="D77" s="86"/>
      <c r="E77" s="87"/>
      <c r="F77" s="88"/>
    </row>
    <row r="78" spans="1:6" ht="12.75" customHeight="1">
      <c r="A78" s="85"/>
      <c r="B78" s="86"/>
      <c r="C78" s="86"/>
      <c r="D78" s="86"/>
      <c r="E78" s="87"/>
      <c r="F78" s="88"/>
    </row>
    <row r="79" spans="1:6" ht="12.75" customHeight="1">
      <c r="A79" s="85"/>
      <c r="B79" s="86"/>
      <c r="C79" s="86"/>
      <c r="D79" s="86"/>
      <c r="E79" s="87"/>
      <c r="F79" s="88"/>
    </row>
    <row r="80" spans="1:6" ht="12.75" customHeight="1">
      <c r="A80" s="85"/>
      <c r="B80" s="86"/>
      <c r="C80" s="86"/>
      <c r="D80" s="86"/>
      <c r="E80" s="87"/>
      <c r="F80" s="88"/>
    </row>
    <row r="81" spans="1:6" ht="12.75" customHeight="1">
      <c r="A81" s="85"/>
      <c r="B81" s="86"/>
      <c r="C81" s="86"/>
      <c r="D81" s="86"/>
      <c r="E81" s="87"/>
      <c r="F81" s="88"/>
    </row>
    <row r="82" spans="1:6" ht="12.75" customHeight="1">
      <c r="A82" s="85"/>
      <c r="B82" s="86"/>
      <c r="C82" s="86"/>
      <c r="D82" s="86"/>
      <c r="E82" s="87"/>
      <c r="F82" s="88"/>
    </row>
    <row r="83" spans="1:6" ht="12.75" customHeight="1">
      <c r="A83" s="85"/>
      <c r="B83" s="86"/>
      <c r="C83" s="86"/>
      <c r="D83" s="86"/>
      <c r="E83" s="87"/>
      <c r="F83" s="88"/>
    </row>
    <row r="84" spans="1:6" ht="12.75" customHeight="1">
      <c r="A84" s="85"/>
      <c r="B84" s="86"/>
      <c r="C84" s="86"/>
      <c r="D84" s="86"/>
      <c r="E84" s="87"/>
      <c r="F84" s="88"/>
    </row>
    <row r="85" spans="1:6" ht="12.75" customHeight="1">
      <c r="A85" s="85"/>
      <c r="B85" s="86"/>
      <c r="C85" s="86"/>
      <c r="D85" s="86"/>
      <c r="E85" s="87"/>
      <c r="F85" s="88"/>
    </row>
    <row r="86" spans="1:6" ht="12.75" customHeight="1">
      <c r="A86" s="85"/>
      <c r="B86" s="86"/>
      <c r="C86" s="86"/>
      <c r="D86" s="86"/>
      <c r="E86" s="87"/>
      <c r="F86" s="88"/>
    </row>
    <row r="87" spans="1:6" ht="12.75" customHeight="1">
      <c r="A87" s="85"/>
      <c r="B87" s="86"/>
      <c r="C87" s="86"/>
      <c r="D87" s="86"/>
      <c r="E87" s="87"/>
      <c r="F87" s="88"/>
    </row>
    <row r="88" spans="1:6" ht="12.75" customHeight="1">
      <c r="A88" s="85"/>
      <c r="B88" s="86"/>
      <c r="C88" s="86"/>
      <c r="D88" s="86"/>
      <c r="E88" s="87"/>
      <c r="F88" s="88"/>
    </row>
    <row r="89" spans="1:6" ht="12.75" customHeight="1">
      <c r="A89" s="85"/>
      <c r="B89" s="86"/>
      <c r="C89" s="86"/>
      <c r="D89" s="86"/>
      <c r="E89" s="87"/>
      <c r="F89" s="88"/>
    </row>
    <row r="90" spans="1:6" ht="12.75" customHeight="1">
      <c r="A90" s="85"/>
      <c r="B90" s="86"/>
      <c r="C90" s="86"/>
      <c r="D90" s="86"/>
      <c r="E90" s="87"/>
      <c r="F90" s="88"/>
    </row>
    <row r="91" spans="1:6" ht="12.75" customHeight="1">
      <c r="A91" s="85"/>
      <c r="B91" s="86"/>
      <c r="C91" s="86"/>
      <c r="D91" s="86"/>
      <c r="E91" s="87"/>
      <c r="F91" s="88"/>
    </row>
    <row r="92" spans="1:6" ht="12.75" customHeight="1">
      <c r="A92" s="85"/>
      <c r="B92" s="86"/>
      <c r="C92" s="86"/>
      <c r="D92" s="86"/>
      <c r="E92" s="87"/>
      <c r="F92" s="88"/>
    </row>
    <row r="93" spans="1:6" ht="12.75" customHeight="1">
      <c r="A93" s="85"/>
      <c r="B93" s="86"/>
      <c r="C93" s="86"/>
      <c r="D93" s="86"/>
      <c r="E93" s="87"/>
      <c r="F93" s="88"/>
    </row>
    <row r="94" spans="1:6" ht="12.75" customHeight="1">
      <c r="A94" s="85"/>
      <c r="B94" s="86"/>
      <c r="C94" s="86"/>
      <c r="D94" s="86"/>
      <c r="E94" s="87"/>
      <c r="F94" s="88"/>
    </row>
    <row r="95" spans="1:6" ht="12.75" customHeight="1">
      <c r="A95" s="85"/>
      <c r="B95" s="86"/>
      <c r="C95" s="86"/>
      <c r="D95" s="86"/>
      <c r="E95" s="87"/>
      <c r="F95" s="88"/>
    </row>
    <row r="96" spans="1:6" ht="12.75" customHeight="1">
      <c r="A96" s="85"/>
      <c r="B96" s="86"/>
      <c r="C96" s="86"/>
      <c r="D96" s="86"/>
      <c r="E96" s="87"/>
      <c r="F96" s="88"/>
    </row>
    <row r="97" spans="1:6" ht="12.75" customHeight="1">
      <c r="A97" s="85"/>
      <c r="B97" s="86"/>
      <c r="C97" s="86"/>
      <c r="D97" s="86"/>
      <c r="E97" s="87"/>
      <c r="F97" s="88"/>
    </row>
    <row r="98" spans="1:6" ht="12.75" customHeight="1">
      <c r="A98" s="85"/>
      <c r="B98" s="86"/>
      <c r="C98" s="86"/>
      <c r="D98" s="86"/>
      <c r="E98" s="87"/>
      <c r="F98" s="88"/>
    </row>
    <row r="99" spans="1:6" ht="12.75" customHeight="1">
      <c r="A99" s="85"/>
      <c r="B99" s="86"/>
      <c r="C99" s="86"/>
      <c r="D99" s="86"/>
      <c r="E99" s="87"/>
      <c r="F99" s="88"/>
    </row>
    <row r="100" spans="1:6" ht="12.75" customHeight="1">
      <c r="A100" s="85"/>
      <c r="B100" s="86"/>
      <c r="C100" s="86"/>
      <c r="D100" s="86"/>
      <c r="E100" s="87"/>
      <c r="F100" s="88"/>
    </row>
    <row r="101" spans="1:6" ht="12.75" customHeight="1">
      <c r="A101" s="85"/>
      <c r="B101" s="86"/>
      <c r="C101" s="86"/>
      <c r="D101" s="86"/>
      <c r="E101" s="87"/>
      <c r="F101" s="88"/>
    </row>
    <row r="102" spans="1:6" ht="12.75" customHeight="1">
      <c r="A102" s="85"/>
      <c r="B102" s="86"/>
      <c r="C102" s="86"/>
      <c r="D102" s="86"/>
      <c r="E102" s="87"/>
      <c r="F102" s="88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0"/>
  <sheetViews>
    <sheetView workbookViewId="0" topLeftCell="A4">
      <selection activeCell="B24" sqref="B2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238</v>
      </c>
      <c r="I2" s="66"/>
    </row>
    <row r="3" spans="1:9" ht="25.5" customHeight="1">
      <c r="A3" s="6" t="s">
        <v>239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4</v>
      </c>
      <c r="I4" s="66"/>
    </row>
    <row r="5" spans="1:9" ht="19.5" customHeight="1">
      <c r="A5" s="18" t="s">
        <v>240</v>
      </c>
      <c r="B5" s="18" t="s">
        <v>241</v>
      </c>
      <c r="C5" s="13" t="s">
        <v>242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30</v>
      </c>
      <c r="D6" s="47" t="s">
        <v>243</v>
      </c>
      <c r="E6" s="48" t="s">
        <v>244</v>
      </c>
      <c r="F6" s="49"/>
      <c r="G6" s="49"/>
      <c r="H6" s="50" t="s">
        <v>145</v>
      </c>
      <c r="I6" s="66"/>
    </row>
    <row r="7" spans="1:9" ht="33.75" customHeight="1">
      <c r="A7" s="24"/>
      <c r="B7" s="24"/>
      <c r="C7" s="51"/>
      <c r="D7" s="25"/>
      <c r="E7" s="52" t="s">
        <v>45</v>
      </c>
      <c r="F7" s="53" t="s">
        <v>245</v>
      </c>
      <c r="G7" s="54" t="s">
        <v>246</v>
      </c>
      <c r="H7" s="55"/>
      <c r="I7" s="66"/>
    </row>
    <row r="8" spans="1:9" ht="19.5" customHeight="1">
      <c r="A8" s="27" t="s">
        <v>60</v>
      </c>
      <c r="B8" s="56" t="s">
        <v>0</v>
      </c>
      <c r="C8" s="69">
        <v>3.2</v>
      </c>
      <c r="D8" s="70"/>
      <c r="E8" s="70"/>
      <c r="F8" s="70"/>
      <c r="G8" s="71">
        <v>2.8</v>
      </c>
      <c r="H8" s="71">
        <v>0.4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</cp:lastModifiedBy>
  <cp:lastPrinted>2018-02-11T03:54:27Z</cp:lastPrinted>
  <dcterms:created xsi:type="dcterms:W3CDTF">1996-12-17T01:32:42Z</dcterms:created>
  <dcterms:modified xsi:type="dcterms:W3CDTF">2018-02-13T12:02:34Z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